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390" firstSheet="1" activeTab="1"/>
  </bookViews>
  <sheets>
    <sheet name="説明" sheetId="1" r:id="rId1"/>
    <sheet name="計算シート" sheetId="2" r:id="rId2"/>
    <sheet name="G年齢別人数" sheetId="3" r:id="rId3"/>
    <sheet name="G勤務年数別人数" sheetId="4" r:id="rId4"/>
    <sheet name="G年齢別基本給プロット" sheetId="5" r:id="rId5"/>
    <sheet name="G勤務年数別基本給プロット" sheetId="6" r:id="rId6"/>
  </sheets>
  <definedNames/>
  <calcPr fullCalcOnLoad="1"/>
</workbook>
</file>

<file path=xl/sharedStrings.xml><?xml version="1.0" encoding="utf-8"?>
<sst xmlns="http://schemas.openxmlformats.org/spreadsheetml/2006/main" count="48" uniqueCount="42">
  <si>
    <t>生年月日</t>
  </si>
  <si>
    <t>入社年月日</t>
  </si>
  <si>
    <t>年齢</t>
  </si>
  <si>
    <t>勤続</t>
  </si>
  <si>
    <t>年</t>
  </si>
  <si>
    <t>月</t>
  </si>
  <si>
    <t>基本給</t>
  </si>
  <si>
    <t>人数</t>
  </si>
  <si>
    <t>手　　　当</t>
  </si>
  <si>
    <t>賃金合計</t>
  </si>
  <si>
    <t>役職手当</t>
  </si>
  <si>
    <t>手当計</t>
  </si>
  <si>
    <t>No.</t>
  </si>
  <si>
    <t>男=1</t>
  </si>
  <si>
    <t>氏　　名</t>
  </si>
  <si>
    <t>職能等級</t>
  </si>
  <si>
    <t>号数</t>
  </si>
  <si>
    <t>役職</t>
  </si>
  <si>
    <t>女=2</t>
  </si>
  <si>
    <t>算定基準日</t>
  </si>
  <si>
    <t>男性</t>
  </si>
  <si>
    <t>女性</t>
  </si>
  <si>
    <t>管理職</t>
  </si>
  <si>
    <t>基本給プロットデータ</t>
  </si>
  <si>
    <t>基本給分析ブック</t>
  </si>
  <si>
    <t>水色</t>
  </si>
  <si>
    <t>は手入力</t>
  </si>
  <si>
    <t>は自動計算</t>
  </si>
  <si>
    <t>男性＝１　女性＝２　　氏名、役職、生年月日、入社年月日</t>
  </si>
  <si>
    <t>現状の職能等級と号俸　</t>
  </si>
  <si>
    <t>手当についても会社により違いがあるため手入力とします。</t>
  </si>
  <si>
    <t>　　プロット図から自社賃金分析の説明</t>
  </si>
  <si>
    <t>白色</t>
  </si>
  <si>
    <t>現状の自社の基本給を入力すれば自動的にプロット図、年齢別</t>
  </si>
  <si>
    <t>勤務年数別のデータが表示される</t>
  </si>
  <si>
    <t>白色のセルに社員データを入力します。</t>
  </si>
  <si>
    <t>現行データ入力（計算シート）</t>
  </si>
  <si>
    <t>（１）全社員の賃金プロット図策定</t>
  </si>
  <si>
    <t>家族手当</t>
  </si>
  <si>
    <t>本人給</t>
  </si>
  <si>
    <t>職能給</t>
  </si>
  <si>
    <t>特別手当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</si>
</sst>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);[Red]\(0\)"/>
    <numFmt numFmtId="178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i/>
      <sz val="16"/>
      <color indexed="9"/>
      <name val="ＭＳ Ｐゴシック"/>
      <family val="3"/>
    </font>
    <font>
      <b/>
      <sz val="1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75"/>
      <color indexed="8"/>
      <name val="ＭＳ Ｐゴシック"/>
      <family val="3"/>
    </font>
    <font>
      <sz val="9.2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176" fontId="0" fillId="35" borderId="10" xfId="0" applyNumberFormat="1" applyFill="1" applyBorder="1" applyAlignment="1">
      <alignment vertical="center"/>
    </xf>
    <xf numFmtId="0" fontId="2" fillId="36" borderId="10" xfId="0" applyFon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176" fontId="0" fillId="35" borderId="10" xfId="0" applyNumberFormat="1" applyFill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5" fillId="38" borderId="11" xfId="0" applyFont="1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38" borderId="13" xfId="0" applyFill="1" applyBorder="1" applyAlignment="1">
      <alignment vertical="center"/>
    </xf>
    <xf numFmtId="0" fontId="0" fillId="38" borderId="14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8" borderId="16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0" fillId="38" borderId="18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38" borderId="14" xfId="0" applyFont="1" applyFill="1" applyBorder="1" applyAlignment="1" applyProtection="1">
      <alignment vertical="center"/>
      <protection hidden="1"/>
    </xf>
    <xf numFmtId="0" fontId="7" fillId="38" borderId="0" xfId="0" applyFont="1" applyFill="1" applyBorder="1" applyAlignment="1" applyProtection="1">
      <alignment vertical="center"/>
      <protection hidden="1"/>
    </xf>
    <xf numFmtId="0" fontId="0" fillId="38" borderId="15" xfId="0" applyFill="1" applyBorder="1" applyAlignment="1" applyProtection="1">
      <alignment vertical="center"/>
      <protection hidden="1"/>
    </xf>
    <xf numFmtId="0" fontId="7" fillId="38" borderId="14" xfId="0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37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年齢別人数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solidFill>
          <a:srgbClr val="FF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09775"/>
          <c:w val="0.9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'計算シート'!$AA$8:$AA$48</c:f>
              <c:numCache>
                <c:ptCount val="4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</c:numCache>
            </c:numRef>
          </c:cat>
          <c:val>
            <c:numRef>
              <c:f>'計算シート'!$AB$8:$AB$48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10495"/>
        <c:crosses val="autoZero"/>
        <c:auto val="1"/>
        <c:lblOffset val="100"/>
        <c:tickLblSkip val="1"/>
        <c:noMultiLvlLbl val="0"/>
      </c:catAx>
      <c:valAx>
        <c:axId val="31310495"/>
        <c:scaling>
          <c:orientation val="minMax"/>
          <c:max val="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6164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勤務別人数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solidFill>
          <a:srgbClr val="FFFFCC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55"/>
          <c:y val="0.09775"/>
          <c:w val="0.9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'計算シート'!$AE$5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'計算シート'!$AD$6:$AD$51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'計算シート'!$AE$6:$AE$51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勤務年数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22137"/>
        <c:crosses val="autoZero"/>
        <c:auto val="1"/>
        <c:lblOffset val="100"/>
        <c:tickLblSkip val="1"/>
        <c:noMultiLvlLbl val="0"/>
      </c:catAx>
      <c:valAx>
        <c:axId val="53122137"/>
        <c:scaling>
          <c:orientation val="minMax"/>
          <c:max val="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59000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年齢別基本給プロット（検査）</a:t>
            </a:r>
          </a:p>
        </c:rich>
      </c:tx>
      <c:layout>
        <c:manualLayout>
          <c:xMode val="factor"/>
          <c:yMode val="factor"/>
          <c:x val="0.0197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575"/>
          <c:y val="0.09775"/>
          <c:w val="0.9427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年齢別男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'計算シート'!$I$6:$I$60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'計算シート'!$W$6:$W$60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ser>
          <c:idx val="1"/>
          <c:order val="1"/>
          <c:tx>
            <c:v>年齢別女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'計算シート'!$I$6:$I$60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'計算シート'!$X$6:$X$60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ser>
          <c:idx val="2"/>
          <c:order val="2"/>
          <c:tx>
            <c:v>年齢別管理職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'計算シート'!$I$6:$I$60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'計算シート'!$Y$6:$Y$60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ser>
          <c:idx val="3"/>
          <c:order val="3"/>
          <c:tx>
            <c:v>標準生計費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('計算シート'!$AA$6,'計算シート'!$AA$14,'計算シート'!$AA$18,'計算シート'!$AA$23,'計算シート'!$AA$28,'計算シート'!$AA$38,'計算シート'!$AA$48)</c:f>
              <c:numCache>
                <c:ptCount val="7"/>
                <c:pt idx="0">
                  <c:v>18</c:v>
                </c:pt>
                <c:pt idx="1">
                  <c:v>26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xVal>
          <c:yVal>
            <c:numRef>
              <c:f>('計算シート'!$AF$6,'計算シート'!$AF$14,'計算シート'!$AF$18,'計算シート'!$AF$23,'計算シート'!$AF$28,'計算シート'!$AF$38,'計算シート'!$AF$48)</c:f>
              <c:numCache>
                <c:ptCount val="7"/>
                <c:pt idx="0">
                  <c:v>126250</c:v>
                </c:pt>
                <c:pt idx="1">
                  <c:v>159060</c:v>
                </c:pt>
                <c:pt idx="2">
                  <c:v>194740</c:v>
                </c:pt>
                <c:pt idx="3">
                  <c:v>230450</c:v>
                </c:pt>
                <c:pt idx="4">
                  <c:v>266160</c:v>
                </c:pt>
                <c:pt idx="5">
                  <c:v>290000</c:v>
                </c:pt>
                <c:pt idx="6">
                  <c:v>310000</c:v>
                </c:pt>
              </c:numCache>
            </c:numRef>
          </c:yVal>
          <c:smooth val="1"/>
        </c:ser>
        <c:axId val="8337186"/>
        <c:axId val="7925811"/>
      </c:scatterChart>
      <c:valAx>
        <c:axId val="8337186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925811"/>
        <c:crosses val="autoZero"/>
        <c:crossBetween val="midCat"/>
        <c:dispUnits/>
        <c:minorUnit val="5"/>
      </c:valAx>
      <c:valAx>
        <c:axId val="7925811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5"/>
            </c:manualLayout>
          </c:layout>
          <c:overlay val="0"/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3718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075"/>
          <c:y val="0.145"/>
          <c:w val="0.122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勤務年数別基本給プロット</a:t>
            </a:r>
          </a:p>
        </c:rich>
      </c:tx>
      <c:layout>
        <c:manualLayout>
          <c:xMode val="factor"/>
          <c:yMode val="factor"/>
          <c:x val="-0.0062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5"/>
          <c:y val="0.10025"/>
          <c:w val="0.8797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v>勤務年数別(男)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'計算シート'!$K$6:$K$60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'計算シート'!$W$6:$W$60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ser>
          <c:idx val="1"/>
          <c:order val="1"/>
          <c:tx>
            <c:v>勤務年数別(女)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'計算シート'!$K$6:$K$60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'計算シート'!$X$6:$X$60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ser>
          <c:idx val="2"/>
          <c:order val="2"/>
          <c:tx>
            <c:v>勤務年数別(管理職)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'計算シート'!$K$6:$K$60</c:f>
              <c:numCache>
                <c:ptCount val="55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  <c:pt idx="20">
                  <c:v>110</c:v>
                </c:pt>
                <c:pt idx="21">
                  <c:v>110</c:v>
                </c:pt>
                <c:pt idx="22">
                  <c:v>110</c:v>
                </c:pt>
                <c:pt idx="23">
                  <c:v>110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110</c:v>
                </c:pt>
                <c:pt idx="28">
                  <c:v>110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110</c:v>
                </c:pt>
                <c:pt idx="38">
                  <c:v>110</c:v>
                </c:pt>
                <c:pt idx="39">
                  <c:v>110</c:v>
                </c:pt>
                <c:pt idx="40">
                  <c:v>110</c:v>
                </c:pt>
                <c:pt idx="41">
                  <c:v>110</c:v>
                </c:pt>
                <c:pt idx="42">
                  <c:v>110</c:v>
                </c:pt>
                <c:pt idx="43">
                  <c:v>110</c:v>
                </c:pt>
                <c:pt idx="44">
                  <c:v>110</c:v>
                </c:pt>
                <c:pt idx="45">
                  <c:v>110</c:v>
                </c:pt>
                <c:pt idx="46">
                  <c:v>110</c:v>
                </c:pt>
                <c:pt idx="47">
                  <c:v>110</c:v>
                </c:pt>
                <c:pt idx="48">
                  <c:v>110</c:v>
                </c:pt>
                <c:pt idx="49">
                  <c:v>110</c:v>
                </c:pt>
                <c:pt idx="50">
                  <c:v>110</c:v>
                </c:pt>
                <c:pt idx="51">
                  <c:v>110</c:v>
                </c:pt>
                <c:pt idx="52">
                  <c:v>110</c:v>
                </c:pt>
                <c:pt idx="53">
                  <c:v>110</c:v>
                </c:pt>
                <c:pt idx="54">
                  <c:v>110</c:v>
                </c:pt>
              </c:numCache>
            </c:numRef>
          </c:xVal>
          <c:yVal>
            <c:numRef>
              <c:f>'計算シート'!$Y$6:$Y$60</c:f>
              <c:numCache>
                <c:ptCount val="55"/>
                <c:pt idx="0">
                  <c:v>-1000</c:v>
                </c:pt>
                <c:pt idx="1">
                  <c:v>-1000</c:v>
                </c:pt>
                <c:pt idx="2">
                  <c:v>-1000</c:v>
                </c:pt>
                <c:pt idx="3">
                  <c:v>-1000</c:v>
                </c:pt>
                <c:pt idx="4">
                  <c:v>-1000</c:v>
                </c:pt>
                <c:pt idx="5">
                  <c:v>-1000</c:v>
                </c:pt>
                <c:pt idx="6">
                  <c:v>-1000</c:v>
                </c:pt>
                <c:pt idx="7">
                  <c:v>-1000</c:v>
                </c:pt>
                <c:pt idx="8">
                  <c:v>-1000</c:v>
                </c:pt>
                <c:pt idx="9">
                  <c:v>-1000</c:v>
                </c:pt>
                <c:pt idx="10">
                  <c:v>-1000</c:v>
                </c:pt>
                <c:pt idx="11">
                  <c:v>-1000</c:v>
                </c:pt>
                <c:pt idx="12">
                  <c:v>-1000</c:v>
                </c:pt>
                <c:pt idx="13">
                  <c:v>-1000</c:v>
                </c:pt>
                <c:pt idx="14">
                  <c:v>-1000</c:v>
                </c:pt>
                <c:pt idx="15">
                  <c:v>-1000</c:v>
                </c:pt>
                <c:pt idx="16">
                  <c:v>-1000</c:v>
                </c:pt>
                <c:pt idx="17">
                  <c:v>-1000</c:v>
                </c:pt>
                <c:pt idx="18">
                  <c:v>-1000</c:v>
                </c:pt>
                <c:pt idx="19">
                  <c:v>-1000</c:v>
                </c:pt>
                <c:pt idx="20">
                  <c:v>-1000</c:v>
                </c:pt>
                <c:pt idx="21">
                  <c:v>-1000</c:v>
                </c:pt>
                <c:pt idx="22">
                  <c:v>-1000</c:v>
                </c:pt>
                <c:pt idx="23">
                  <c:v>-1000</c:v>
                </c:pt>
                <c:pt idx="24">
                  <c:v>-1000</c:v>
                </c:pt>
                <c:pt idx="25">
                  <c:v>-1000</c:v>
                </c:pt>
                <c:pt idx="26">
                  <c:v>-1000</c:v>
                </c:pt>
                <c:pt idx="27">
                  <c:v>-1000</c:v>
                </c:pt>
                <c:pt idx="28">
                  <c:v>-1000</c:v>
                </c:pt>
                <c:pt idx="29">
                  <c:v>-1000</c:v>
                </c:pt>
                <c:pt idx="30">
                  <c:v>-1000</c:v>
                </c:pt>
                <c:pt idx="31">
                  <c:v>-1000</c:v>
                </c:pt>
                <c:pt idx="32">
                  <c:v>-1000</c:v>
                </c:pt>
                <c:pt idx="33">
                  <c:v>-1000</c:v>
                </c:pt>
                <c:pt idx="34">
                  <c:v>-1000</c:v>
                </c:pt>
                <c:pt idx="35">
                  <c:v>-1000</c:v>
                </c:pt>
                <c:pt idx="36">
                  <c:v>-1000</c:v>
                </c:pt>
                <c:pt idx="37">
                  <c:v>-1000</c:v>
                </c:pt>
                <c:pt idx="38">
                  <c:v>-1000</c:v>
                </c:pt>
                <c:pt idx="39">
                  <c:v>-1000</c:v>
                </c:pt>
                <c:pt idx="40">
                  <c:v>-1000</c:v>
                </c:pt>
                <c:pt idx="41">
                  <c:v>-1000</c:v>
                </c:pt>
                <c:pt idx="42">
                  <c:v>-1000</c:v>
                </c:pt>
                <c:pt idx="43">
                  <c:v>-1000</c:v>
                </c:pt>
                <c:pt idx="44">
                  <c:v>-1000</c:v>
                </c:pt>
                <c:pt idx="45">
                  <c:v>-1000</c:v>
                </c:pt>
                <c:pt idx="46">
                  <c:v>-1000</c:v>
                </c:pt>
                <c:pt idx="47">
                  <c:v>-1000</c:v>
                </c:pt>
                <c:pt idx="48">
                  <c:v>-1000</c:v>
                </c:pt>
                <c:pt idx="49">
                  <c:v>-1000</c:v>
                </c:pt>
                <c:pt idx="50">
                  <c:v>-1000</c:v>
                </c:pt>
                <c:pt idx="51">
                  <c:v>-1000</c:v>
                </c:pt>
                <c:pt idx="52">
                  <c:v>-1000</c:v>
                </c:pt>
                <c:pt idx="53">
                  <c:v>-1000</c:v>
                </c:pt>
                <c:pt idx="54">
                  <c:v>-1000</c:v>
                </c:pt>
              </c:numCache>
            </c:numRef>
          </c:yVal>
          <c:smooth val="0"/>
        </c:ser>
        <c:axId val="4223436"/>
        <c:axId val="38010925"/>
      </c:scatterChart>
      <c:valAx>
        <c:axId val="422343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勤務年数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 val="autoZero"/>
        <c:crossBetween val="midCat"/>
        <c:dispUnits/>
        <c:majorUnit val="2"/>
      </c:valAx>
      <c:valAx>
        <c:axId val="38010925"/>
        <c:scaling>
          <c:orientation val="minMax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金額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5"/>
            </c:manualLayout>
          </c:layout>
          <c:overlay val="0"/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3436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15"/>
          <c:w val="0.137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>
    <tabColor indexed="43"/>
  </sheetPr>
  <sheetViews>
    <sheetView workbookViewId="0"/>
  </sheetViews>
  <pageMargins left="0.787" right="0.787" top="0.984" bottom="0.984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>
    <tabColor indexed="42"/>
  </sheetPr>
  <sheetViews>
    <sheetView workbookViewId="0"/>
  </sheetViews>
  <pageMargins left="0.787" right="0.787" top="0.984" bottom="0.984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>
    <tabColor indexed="41"/>
  </sheetPr>
  <sheetViews>
    <sheetView workbookViewId="0"/>
  </sheetViews>
  <pageMargins left="0.787" right="0.787" top="0.984" bottom="0.984" header="0.5" footer="0.5"/>
  <pageSetup horizontalDpi="1200" verticalDpi="12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>
    <tabColor indexed="44"/>
  </sheetPr>
  <sheetViews>
    <sheetView workbookViewId="0"/>
  </sheetViews>
  <pageMargins left="0.787" right="0.787" top="0.984" bottom="0.984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38100" y="1905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3:I35"/>
  <sheetViews>
    <sheetView zoomScalePageLayoutView="0" workbookViewId="0" topLeftCell="A1">
      <selection activeCell="C19" sqref="C19"/>
    </sheetView>
  </sheetViews>
  <sheetFormatPr defaultColWidth="9.00390625" defaultRowHeight="13.5"/>
  <sheetData>
    <row r="2" ht="14.25" thickBot="1"/>
    <row r="3" spans="2:9" ht="18.75">
      <c r="B3" s="14" t="s">
        <v>37</v>
      </c>
      <c r="C3" s="15"/>
      <c r="D3" s="15"/>
      <c r="E3" s="15"/>
      <c r="F3" s="15"/>
      <c r="G3" s="15"/>
      <c r="H3" s="15"/>
      <c r="I3" s="16"/>
    </row>
    <row r="4" spans="2:9" ht="13.5">
      <c r="B4" s="17" t="s">
        <v>31</v>
      </c>
      <c r="C4" s="18"/>
      <c r="D4" s="18"/>
      <c r="E4" s="18"/>
      <c r="F4" s="18"/>
      <c r="G4" s="18"/>
      <c r="H4" s="18"/>
      <c r="I4" s="19"/>
    </row>
    <row r="5" spans="2:9" ht="13.5">
      <c r="B5" s="17"/>
      <c r="C5" s="18"/>
      <c r="D5" s="18"/>
      <c r="E5" s="18"/>
      <c r="F5" s="18"/>
      <c r="G5" s="18"/>
      <c r="H5" s="18"/>
      <c r="I5" s="19"/>
    </row>
    <row r="6" spans="2:9" ht="13.5">
      <c r="B6" s="17"/>
      <c r="C6" s="18" t="s">
        <v>33</v>
      </c>
      <c r="D6" s="18"/>
      <c r="E6" s="18"/>
      <c r="F6" s="18"/>
      <c r="G6" s="18"/>
      <c r="H6" s="18"/>
      <c r="I6" s="19"/>
    </row>
    <row r="7" spans="2:9" ht="13.5">
      <c r="B7" s="17"/>
      <c r="C7" s="18" t="s">
        <v>34</v>
      </c>
      <c r="D7" s="18"/>
      <c r="E7" s="18"/>
      <c r="F7" s="18"/>
      <c r="G7" s="18"/>
      <c r="H7" s="18"/>
      <c r="I7" s="19"/>
    </row>
    <row r="8" spans="2:9" ht="13.5">
      <c r="B8" s="17"/>
      <c r="C8" s="18"/>
      <c r="D8" s="18"/>
      <c r="E8" s="18"/>
      <c r="F8" s="18"/>
      <c r="G8" s="18"/>
      <c r="H8" s="18"/>
      <c r="I8" s="19"/>
    </row>
    <row r="9" spans="2:9" ht="13.5">
      <c r="B9" s="17"/>
      <c r="C9" s="18"/>
      <c r="D9" s="18"/>
      <c r="E9" s="18"/>
      <c r="F9" s="18"/>
      <c r="G9" s="18"/>
      <c r="H9" s="18"/>
      <c r="I9" s="19"/>
    </row>
    <row r="10" spans="2:9" ht="13.5">
      <c r="B10" s="17"/>
      <c r="C10" s="18"/>
      <c r="D10" s="24" t="s">
        <v>32</v>
      </c>
      <c r="E10" s="18" t="s">
        <v>26</v>
      </c>
      <c r="F10" s="18"/>
      <c r="G10" s="18"/>
      <c r="H10" s="18"/>
      <c r="I10" s="19"/>
    </row>
    <row r="11" spans="2:9" ht="13.5">
      <c r="B11" s="17"/>
      <c r="C11" s="18"/>
      <c r="D11" s="20" t="s">
        <v>25</v>
      </c>
      <c r="E11" s="18" t="s">
        <v>27</v>
      </c>
      <c r="F11" s="18"/>
      <c r="G11" s="18"/>
      <c r="H11" s="18"/>
      <c r="I11" s="19"/>
    </row>
    <row r="12" spans="2:9" ht="13.5">
      <c r="B12" s="17"/>
      <c r="C12" s="18"/>
      <c r="D12" s="18"/>
      <c r="E12" s="18"/>
      <c r="F12" s="18"/>
      <c r="G12" s="18"/>
      <c r="H12" s="18"/>
      <c r="I12" s="19"/>
    </row>
    <row r="13" spans="2:9" ht="13.5">
      <c r="B13" s="17"/>
      <c r="C13" s="18" t="s">
        <v>36</v>
      </c>
      <c r="D13" s="18"/>
      <c r="E13" s="18"/>
      <c r="F13" s="18"/>
      <c r="G13" s="18"/>
      <c r="H13" s="18"/>
      <c r="I13" s="19"/>
    </row>
    <row r="14" spans="2:9" ht="13.5">
      <c r="B14" s="17"/>
      <c r="C14" s="18" t="s">
        <v>35</v>
      </c>
      <c r="D14" s="18"/>
      <c r="E14" s="18"/>
      <c r="F14" s="18"/>
      <c r="G14" s="18"/>
      <c r="H14" s="18"/>
      <c r="I14" s="19"/>
    </row>
    <row r="15" spans="2:9" ht="13.5">
      <c r="B15" s="17"/>
      <c r="C15" s="18" t="s">
        <v>28</v>
      </c>
      <c r="D15" s="18"/>
      <c r="E15" s="18"/>
      <c r="F15" s="18"/>
      <c r="G15" s="18"/>
      <c r="H15" s="18"/>
      <c r="I15" s="19"/>
    </row>
    <row r="16" spans="2:9" ht="13.5">
      <c r="B16" s="17"/>
      <c r="C16" s="18" t="s">
        <v>29</v>
      </c>
      <c r="D16" s="18"/>
      <c r="E16" s="18"/>
      <c r="F16" s="18"/>
      <c r="G16" s="18"/>
      <c r="H16" s="18"/>
      <c r="I16" s="19"/>
    </row>
    <row r="17" spans="2:9" ht="13.5">
      <c r="B17" s="17"/>
      <c r="C17" s="18" t="s">
        <v>30</v>
      </c>
      <c r="D17" s="18"/>
      <c r="E17" s="18"/>
      <c r="F17" s="18"/>
      <c r="G17" s="18"/>
      <c r="H17" s="18"/>
      <c r="I17" s="19"/>
    </row>
    <row r="18" spans="2:9" ht="13.5">
      <c r="B18" s="17"/>
      <c r="C18" s="18"/>
      <c r="D18" s="18"/>
      <c r="E18" s="18"/>
      <c r="F18" s="18"/>
      <c r="G18" s="18"/>
      <c r="H18" s="18"/>
      <c r="I18" s="19"/>
    </row>
    <row r="19" spans="2:9" ht="13.5">
      <c r="B19" s="17"/>
      <c r="C19" s="18"/>
      <c r="D19" s="18"/>
      <c r="E19" s="18"/>
      <c r="F19" s="18"/>
      <c r="G19" s="18"/>
      <c r="H19" s="18"/>
      <c r="I19" s="19"/>
    </row>
    <row r="20" spans="2:9" ht="13.5">
      <c r="B20" s="17"/>
      <c r="C20" s="18"/>
      <c r="D20" s="18"/>
      <c r="E20" s="18"/>
      <c r="F20" s="18"/>
      <c r="G20" s="18"/>
      <c r="H20" s="18"/>
      <c r="I20" s="19"/>
    </row>
    <row r="21" spans="2:9" ht="13.5">
      <c r="B21" s="17"/>
      <c r="C21" s="18"/>
      <c r="D21" s="18"/>
      <c r="E21" s="18"/>
      <c r="F21" s="18"/>
      <c r="G21" s="18"/>
      <c r="H21" s="18"/>
      <c r="I21" s="19"/>
    </row>
    <row r="22" spans="2:9" ht="13.5">
      <c r="B22" s="17"/>
      <c r="C22" s="18"/>
      <c r="D22" s="18"/>
      <c r="E22" s="18"/>
      <c r="F22" s="18"/>
      <c r="G22" s="18"/>
      <c r="H22" s="18"/>
      <c r="I22" s="19"/>
    </row>
    <row r="23" spans="2:9" ht="13.5">
      <c r="B23" s="25"/>
      <c r="C23" s="26"/>
      <c r="D23" s="26"/>
      <c r="E23" s="26"/>
      <c r="F23" s="26"/>
      <c r="G23" s="26"/>
      <c r="H23" s="26"/>
      <c r="I23" s="27"/>
    </row>
    <row r="24" spans="2:9" ht="13.5">
      <c r="B24" s="28"/>
      <c r="C24" s="26"/>
      <c r="D24" s="26"/>
      <c r="E24" s="26"/>
      <c r="F24" s="26"/>
      <c r="G24" s="26"/>
      <c r="H24" s="26"/>
      <c r="I24" s="27"/>
    </row>
    <row r="25" spans="2:9" ht="13.5">
      <c r="B25" s="28"/>
      <c r="C25" s="26"/>
      <c r="D25" s="26"/>
      <c r="E25" s="26"/>
      <c r="F25" s="26"/>
      <c r="G25" s="26"/>
      <c r="H25" s="26"/>
      <c r="I25" s="27"/>
    </row>
    <row r="26" spans="2:9" ht="13.5">
      <c r="B26" s="28"/>
      <c r="C26" s="26"/>
      <c r="D26" s="26"/>
      <c r="E26" s="26"/>
      <c r="F26" s="26"/>
      <c r="G26" s="26"/>
      <c r="H26" s="26"/>
      <c r="I26" s="27"/>
    </row>
    <row r="27" spans="2:9" ht="13.5">
      <c r="B27" s="28"/>
      <c r="C27" s="26"/>
      <c r="D27" s="26"/>
      <c r="E27" s="26"/>
      <c r="F27" s="26"/>
      <c r="G27" s="26"/>
      <c r="H27" s="26"/>
      <c r="I27" s="27"/>
    </row>
    <row r="28" spans="2:9" ht="13.5">
      <c r="B28" s="25"/>
      <c r="C28" s="26"/>
      <c r="D28" s="26"/>
      <c r="E28" s="26"/>
      <c r="F28" s="26"/>
      <c r="G28" s="26"/>
      <c r="H28" s="26"/>
      <c r="I28" s="27"/>
    </row>
    <row r="29" spans="2:9" ht="13.5">
      <c r="B29" s="28"/>
      <c r="C29" s="26"/>
      <c r="D29" s="26"/>
      <c r="E29" s="26"/>
      <c r="F29" s="26"/>
      <c r="G29" s="26"/>
      <c r="H29" s="26"/>
      <c r="I29" s="27"/>
    </row>
    <row r="30" spans="2:9" ht="13.5">
      <c r="B30" s="28"/>
      <c r="C30" s="26"/>
      <c r="D30" s="26"/>
      <c r="E30" s="26"/>
      <c r="F30" s="26"/>
      <c r="G30" s="26"/>
      <c r="H30" s="26"/>
      <c r="I30" s="27"/>
    </row>
    <row r="31" spans="2:9" ht="13.5">
      <c r="B31" s="28"/>
      <c r="C31" s="26"/>
      <c r="D31" s="26"/>
      <c r="E31" s="26"/>
      <c r="F31" s="26"/>
      <c r="G31" s="26"/>
      <c r="H31" s="26"/>
      <c r="I31" s="27"/>
    </row>
    <row r="32" spans="2:9" ht="13.5">
      <c r="B32" s="25"/>
      <c r="C32" s="26"/>
      <c r="D32" s="26"/>
      <c r="E32" s="26"/>
      <c r="F32" s="26"/>
      <c r="G32" s="26"/>
      <c r="H32" s="26"/>
      <c r="I32" s="27"/>
    </row>
    <row r="33" spans="2:9" ht="13.5">
      <c r="B33" s="28"/>
      <c r="C33" s="26"/>
      <c r="D33" s="26"/>
      <c r="E33" s="26"/>
      <c r="F33" s="26"/>
      <c r="G33" s="26"/>
      <c r="H33" s="26"/>
      <c r="I33" s="27"/>
    </row>
    <row r="34" spans="2:9" ht="13.5">
      <c r="B34" s="28"/>
      <c r="C34" s="26"/>
      <c r="D34" s="26"/>
      <c r="E34" s="26"/>
      <c r="F34" s="26"/>
      <c r="G34" s="26"/>
      <c r="H34" s="26"/>
      <c r="I34" s="27"/>
    </row>
    <row r="35" spans="2:9" ht="14.25" thickBot="1">
      <c r="B35" s="21"/>
      <c r="C35" s="22"/>
      <c r="D35" s="22"/>
      <c r="E35" s="22"/>
      <c r="F35" s="22"/>
      <c r="G35" s="22"/>
      <c r="H35" s="22"/>
      <c r="I35" s="23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75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4.00390625" style="3" bestFit="1" customWidth="1"/>
    <col min="2" max="2" width="4.625" style="3" bestFit="1" customWidth="1"/>
    <col min="3" max="3" width="16.125" style="3" customWidth="1"/>
    <col min="4" max="4" width="7.625" style="3" bestFit="1" customWidth="1"/>
    <col min="5" max="5" width="4.625" style="3" bestFit="1" customWidth="1"/>
    <col min="6" max="6" width="5.25390625" style="3" bestFit="1" customWidth="1"/>
    <col min="7" max="7" width="9.75390625" style="3" bestFit="1" customWidth="1"/>
    <col min="8" max="8" width="9.50390625" style="3" bestFit="1" customWidth="1"/>
    <col min="9" max="9" width="4.625" style="3" bestFit="1" customWidth="1"/>
    <col min="10" max="10" width="4.50390625" style="3" bestFit="1" customWidth="1"/>
    <col min="11" max="11" width="4.125" style="3" bestFit="1" customWidth="1"/>
    <col min="12" max="12" width="4.00390625" style="3" bestFit="1" customWidth="1"/>
    <col min="13" max="13" width="9.25390625" style="3" bestFit="1" customWidth="1"/>
    <col min="14" max="15" width="9.00390625" style="3" customWidth="1"/>
    <col min="16" max="16" width="8.75390625" style="3" bestFit="1" customWidth="1"/>
    <col min="17" max="20" width="9.00390625" style="3" customWidth="1"/>
    <col min="21" max="21" width="9.125" style="3" bestFit="1" customWidth="1"/>
    <col min="22" max="22" width="8.50390625" style="3" bestFit="1" customWidth="1"/>
    <col min="23" max="25" width="7.875" style="3" bestFit="1" customWidth="1"/>
    <col min="26" max="26" width="3.50390625" style="3" hidden="1" customWidth="1"/>
    <col min="27" max="28" width="4.75390625" style="3" bestFit="1" customWidth="1"/>
    <col min="29" max="29" width="2.75390625" style="3" hidden="1" customWidth="1"/>
    <col min="30" max="31" width="4.75390625" style="3" bestFit="1" customWidth="1"/>
    <col min="32" max="16384" width="9.00390625" style="3" customWidth="1"/>
  </cols>
  <sheetData>
    <row r="1" spans="1:31" ht="30.75" customHeight="1">
      <c r="A1" s="32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ht="8.25" customHeight="1"/>
    <row r="3" spans="1:3" ht="13.5">
      <c r="A3" s="34" t="s">
        <v>19</v>
      </c>
      <c r="B3" s="34"/>
      <c r="C3" s="10">
        <v>40269</v>
      </c>
    </row>
    <row r="4" spans="1:25" ht="13.5">
      <c r="A4" s="31" t="s">
        <v>12</v>
      </c>
      <c r="B4" s="9" t="s">
        <v>13</v>
      </c>
      <c r="C4" s="31" t="s">
        <v>14</v>
      </c>
      <c r="D4" s="31" t="s">
        <v>15</v>
      </c>
      <c r="E4" s="31" t="s">
        <v>16</v>
      </c>
      <c r="F4" s="31" t="s">
        <v>17</v>
      </c>
      <c r="G4" s="31" t="s">
        <v>0</v>
      </c>
      <c r="H4" s="31" t="s">
        <v>1</v>
      </c>
      <c r="I4" s="31" t="s">
        <v>2</v>
      </c>
      <c r="J4" s="31"/>
      <c r="K4" s="31" t="s">
        <v>3</v>
      </c>
      <c r="L4" s="31"/>
      <c r="M4" s="31" t="s">
        <v>6</v>
      </c>
      <c r="N4" s="31"/>
      <c r="O4" s="31"/>
      <c r="P4" s="31"/>
      <c r="Q4" s="31" t="s">
        <v>8</v>
      </c>
      <c r="R4" s="31"/>
      <c r="S4" s="31"/>
      <c r="T4" s="31"/>
      <c r="U4" s="31"/>
      <c r="V4" s="31" t="s">
        <v>9</v>
      </c>
      <c r="W4" s="31" t="s">
        <v>23</v>
      </c>
      <c r="X4" s="31"/>
      <c r="Y4" s="31"/>
    </row>
    <row r="5" spans="1:31" ht="13.5">
      <c r="A5" s="31"/>
      <c r="B5" s="9" t="s">
        <v>18</v>
      </c>
      <c r="C5" s="31"/>
      <c r="D5" s="31"/>
      <c r="E5" s="31"/>
      <c r="F5" s="31"/>
      <c r="G5" s="31"/>
      <c r="H5" s="31"/>
      <c r="I5" s="9" t="s">
        <v>4</v>
      </c>
      <c r="J5" s="9" t="s">
        <v>5</v>
      </c>
      <c r="K5" s="9" t="s">
        <v>4</v>
      </c>
      <c r="L5" s="9" t="s">
        <v>5</v>
      </c>
      <c r="M5" s="9" t="s">
        <v>39</v>
      </c>
      <c r="N5" s="9" t="s">
        <v>40</v>
      </c>
      <c r="O5" s="9"/>
      <c r="P5" s="9" t="s">
        <v>6</v>
      </c>
      <c r="Q5" s="9" t="s">
        <v>10</v>
      </c>
      <c r="R5" s="9" t="s">
        <v>41</v>
      </c>
      <c r="S5" s="9"/>
      <c r="T5" s="9" t="s">
        <v>38</v>
      </c>
      <c r="U5" s="9" t="s">
        <v>11</v>
      </c>
      <c r="V5" s="31"/>
      <c r="W5" s="9" t="s">
        <v>20</v>
      </c>
      <c r="X5" s="9" t="s">
        <v>21</v>
      </c>
      <c r="Y5" s="9" t="s">
        <v>22</v>
      </c>
      <c r="AA5" s="7" t="s">
        <v>2</v>
      </c>
      <c r="AB5" s="7" t="s">
        <v>7</v>
      </c>
      <c r="AD5" s="2" t="s">
        <v>3</v>
      </c>
      <c r="AE5" s="2" t="s">
        <v>7</v>
      </c>
    </row>
    <row r="6" spans="1:32" ht="15">
      <c r="A6" s="5">
        <v>1</v>
      </c>
      <c r="B6" s="4"/>
      <c r="C6" s="29"/>
      <c r="D6" s="4"/>
      <c r="E6" s="4"/>
      <c r="F6" s="4"/>
      <c r="G6" s="6"/>
      <c r="H6" s="6"/>
      <c r="I6" s="11">
        <f>DATEDIF(G6,$C$3,"Y")</f>
        <v>110</v>
      </c>
      <c r="J6" s="11">
        <f>DATEDIF(G6,$C$3,"YM")</f>
        <v>3</v>
      </c>
      <c r="K6" s="1">
        <f>DATEDIF(H6,$C$3,"Y")</f>
        <v>110</v>
      </c>
      <c r="L6" s="1">
        <f>DATEDIF(H6,$C$3,"YM")</f>
        <v>3</v>
      </c>
      <c r="M6" s="8"/>
      <c r="N6" s="8"/>
      <c r="O6" s="8"/>
      <c r="P6" s="12">
        <f>SUM(M6:O6)</f>
        <v>0</v>
      </c>
      <c r="Q6" s="8"/>
      <c r="R6" s="8"/>
      <c r="S6" s="8"/>
      <c r="T6" s="8"/>
      <c r="U6" s="12">
        <f>SUM(Q6:T6)</f>
        <v>0</v>
      </c>
      <c r="V6" s="12">
        <f>P6+U6</f>
        <v>0</v>
      </c>
      <c r="W6" s="13">
        <f>IF(AND(B6=1,OR(F6="",F6="主任")),P6,-1000)</f>
        <v>-1000</v>
      </c>
      <c r="X6" s="13">
        <f>IF(AND(B6=2,OR(F6="主任",F6="")),P6,-1000)</f>
        <v>-1000</v>
      </c>
      <c r="Y6" s="13">
        <f>IF(OR(F6="主任",F6=""),-1000,P6)</f>
        <v>-1000</v>
      </c>
      <c r="AA6" s="1">
        <v>18</v>
      </c>
      <c r="AB6" s="1">
        <f aca="true" t="shared" si="0" ref="AB6:AB48">COUNTIF($I$6:$I$60,AA6)</f>
        <v>0</v>
      </c>
      <c r="AD6" s="1">
        <v>0</v>
      </c>
      <c r="AE6" s="1">
        <f aca="true" t="shared" si="1" ref="AE6:AE51">COUNTIF($K$6:$K$60,AD6)</f>
        <v>0</v>
      </c>
      <c r="AF6" s="3">
        <v>126250</v>
      </c>
    </row>
    <row r="7" spans="1:31" ht="15">
      <c r="A7" s="5">
        <v>2</v>
      </c>
      <c r="B7" s="4"/>
      <c r="C7" s="29"/>
      <c r="D7" s="4"/>
      <c r="E7" s="4"/>
      <c r="F7" s="4"/>
      <c r="G7" s="6"/>
      <c r="H7" s="6"/>
      <c r="I7" s="11">
        <f>DATEDIF(G7,$C$3,"Y")</f>
        <v>110</v>
      </c>
      <c r="J7" s="11">
        <f>DATEDIF(G7,$C$3,"YM")</f>
        <v>3</v>
      </c>
      <c r="K7" s="1">
        <f>DATEDIF(H7,$C$3,"Y")</f>
        <v>110</v>
      </c>
      <c r="L7" s="1">
        <f>DATEDIF(H7,$C$3,"YM")</f>
        <v>3</v>
      </c>
      <c r="M7" s="8"/>
      <c r="N7" s="8"/>
      <c r="O7" s="8"/>
      <c r="P7" s="12">
        <f aca="true" t="shared" si="2" ref="P7:P60">SUM(M7:O7)</f>
        <v>0</v>
      </c>
      <c r="Q7" s="8"/>
      <c r="R7" s="8"/>
      <c r="S7" s="8"/>
      <c r="T7" s="8"/>
      <c r="U7" s="12">
        <f>SUM(Q7:T7)</f>
        <v>0</v>
      </c>
      <c r="V7" s="12">
        <f>P7+U7</f>
        <v>0</v>
      </c>
      <c r="W7" s="13">
        <f aca="true" t="shared" si="3" ref="W7:W70">IF(AND(B7=1,OR(F7="",F7="主任")),P7,-1000)</f>
        <v>-1000</v>
      </c>
      <c r="X7" s="13">
        <f aca="true" t="shared" si="4" ref="X7:X70">IF(AND(B7=2,OR(F7="主任",F7="")),P7,-1000)</f>
        <v>-1000</v>
      </c>
      <c r="Y7" s="13">
        <f aca="true" t="shared" si="5" ref="Y7:Y70">IF(OR(F7="主任",F7=""),-1000,P7)</f>
        <v>-1000</v>
      </c>
      <c r="AA7" s="1">
        <v>19</v>
      </c>
      <c r="AB7" s="1">
        <f t="shared" si="0"/>
        <v>0</v>
      </c>
      <c r="AD7" s="1">
        <v>1</v>
      </c>
      <c r="AE7" s="1">
        <f t="shared" si="1"/>
        <v>0</v>
      </c>
    </row>
    <row r="8" spans="1:31" ht="15">
      <c r="A8" s="5">
        <v>3</v>
      </c>
      <c r="B8" s="4"/>
      <c r="C8" s="29"/>
      <c r="D8" s="4"/>
      <c r="E8" s="4"/>
      <c r="F8" s="4"/>
      <c r="G8" s="6"/>
      <c r="H8" s="6"/>
      <c r="I8" s="11">
        <f>DATEDIF(G8,$C$3,"Y")</f>
        <v>110</v>
      </c>
      <c r="J8" s="11">
        <f>DATEDIF(G8,$C$3,"YM")</f>
        <v>3</v>
      </c>
      <c r="K8" s="1">
        <f>DATEDIF(H8,$C$3,"Y")</f>
        <v>110</v>
      </c>
      <c r="L8" s="1">
        <f>DATEDIF(H8,$C$3,"YM")</f>
        <v>3</v>
      </c>
      <c r="M8" s="8"/>
      <c r="N8" s="8"/>
      <c r="O8" s="8"/>
      <c r="P8" s="12">
        <f t="shared" si="2"/>
        <v>0</v>
      </c>
      <c r="Q8" s="8"/>
      <c r="R8" s="8"/>
      <c r="S8" s="8"/>
      <c r="T8" s="8"/>
      <c r="U8" s="12">
        <f>SUM(Q8:T8)</f>
        <v>0</v>
      </c>
      <c r="V8" s="12">
        <f>P8+U8</f>
        <v>0</v>
      </c>
      <c r="W8" s="13">
        <f t="shared" si="3"/>
        <v>-1000</v>
      </c>
      <c r="X8" s="13">
        <f t="shared" si="4"/>
        <v>-1000</v>
      </c>
      <c r="Y8" s="13">
        <f t="shared" si="5"/>
        <v>-1000</v>
      </c>
      <c r="AA8" s="1">
        <v>20</v>
      </c>
      <c r="AB8" s="1">
        <f t="shared" si="0"/>
        <v>0</v>
      </c>
      <c r="AD8" s="1">
        <v>2</v>
      </c>
      <c r="AE8" s="1">
        <f t="shared" si="1"/>
        <v>0</v>
      </c>
    </row>
    <row r="9" spans="1:31" ht="15">
      <c r="A9" s="5">
        <v>4</v>
      </c>
      <c r="B9" s="4"/>
      <c r="C9" s="29"/>
      <c r="D9" s="4"/>
      <c r="E9" s="4"/>
      <c r="F9" s="4"/>
      <c r="G9" s="6"/>
      <c r="H9" s="6"/>
      <c r="I9" s="11">
        <f>DATEDIF(G9,$C$3,"Y")</f>
        <v>110</v>
      </c>
      <c r="J9" s="11">
        <f>DATEDIF(G9,$C$3,"YM")</f>
        <v>3</v>
      </c>
      <c r="K9" s="1">
        <f>DATEDIF(H9,$C$3,"Y")</f>
        <v>110</v>
      </c>
      <c r="L9" s="1">
        <f>DATEDIF(H9,$C$3,"YM")</f>
        <v>3</v>
      </c>
      <c r="M9" s="8"/>
      <c r="N9" s="8"/>
      <c r="O9" s="8"/>
      <c r="P9" s="12">
        <f t="shared" si="2"/>
        <v>0</v>
      </c>
      <c r="Q9" s="8"/>
      <c r="R9" s="8"/>
      <c r="S9" s="8"/>
      <c r="T9" s="8"/>
      <c r="U9" s="12">
        <f>SUM(Q9:T9)</f>
        <v>0</v>
      </c>
      <c r="V9" s="12">
        <f>P9+U9</f>
        <v>0</v>
      </c>
      <c r="W9" s="13">
        <f t="shared" si="3"/>
        <v>-1000</v>
      </c>
      <c r="X9" s="13">
        <f t="shared" si="4"/>
        <v>-1000</v>
      </c>
      <c r="Y9" s="13">
        <f t="shared" si="5"/>
        <v>-1000</v>
      </c>
      <c r="AA9" s="1">
        <v>21</v>
      </c>
      <c r="AB9" s="1">
        <f t="shared" si="0"/>
        <v>0</v>
      </c>
      <c r="AD9" s="1">
        <v>3</v>
      </c>
      <c r="AE9" s="1">
        <f t="shared" si="1"/>
        <v>0</v>
      </c>
    </row>
    <row r="10" spans="1:31" ht="15">
      <c r="A10" s="5">
        <v>5</v>
      </c>
      <c r="B10" s="4"/>
      <c r="C10" s="29"/>
      <c r="D10" s="4"/>
      <c r="E10" s="4"/>
      <c r="F10" s="4"/>
      <c r="G10" s="6"/>
      <c r="H10" s="6"/>
      <c r="I10" s="11">
        <f>DATEDIF(G10,$C$3,"Y")</f>
        <v>110</v>
      </c>
      <c r="J10" s="11">
        <f>DATEDIF(G10,$C$3,"YM")</f>
        <v>3</v>
      </c>
      <c r="K10" s="1">
        <f>DATEDIF(H10,$C$3,"Y")</f>
        <v>110</v>
      </c>
      <c r="L10" s="1">
        <f>DATEDIF(H10,$C$3,"YM")</f>
        <v>3</v>
      </c>
      <c r="M10" s="8"/>
      <c r="N10" s="8"/>
      <c r="O10" s="8"/>
      <c r="P10" s="12">
        <f t="shared" si="2"/>
        <v>0</v>
      </c>
      <c r="Q10" s="8"/>
      <c r="R10" s="8"/>
      <c r="S10" s="8"/>
      <c r="T10" s="8"/>
      <c r="U10" s="12">
        <f>SUM(Q10:T10)</f>
        <v>0</v>
      </c>
      <c r="V10" s="12">
        <f>P10+U10</f>
        <v>0</v>
      </c>
      <c r="W10" s="13">
        <f t="shared" si="3"/>
        <v>-1000</v>
      </c>
      <c r="X10" s="13">
        <f t="shared" si="4"/>
        <v>-1000</v>
      </c>
      <c r="Y10" s="13">
        <f t="shared" si="5"/>
        <v>-1000</v>
      </c>
      <c r="AA10" s="1">
        <v>22</v>
      </c>
      <c r="AB10" s="1">
        <f t="shared" si="0"/>
        <v>0</v>
      </c>
      <c r="AD10" s="1">
        <v>4</v>
      </c>
      <c r="AE10" s="1">
        <f t="shared" si="1"/>
        <v>0</v>
      </c>
    </row>
    <row r="11" spans="1:31" ht="15">
      <c r="A11" s="5">
        <v>6</v>
      </c>
      <c r="B11" s="4"/>
      <c r="C11" s="30"/>
      <c r="D11" s="4"/>
      <c r="E11" s="4"/>
      <c r="F11" s="4"/>
      <c r="G11" s="6"/>
      <c r="H11" s="6"/>
      <c r="I11" s="11">
        <f aca="true" t="shared" si="6" ref="I11:I60">DATEDIF(G11,$C$3,"Y")</f>
        <v>110</v>
      </c>
      <c r="J11" s="11">
        <f aca="true" t="shared" si="7" ref="J11:J60">DATEDIF(G11,$C$3,"YM")</f>
        <v>3</v>
      </c>
      <c r="K11" s="1">
        <f aca="true" t="shared" si="8" ref="K11:K60">DATEDIF(H11,$C$3,"Y")</f>
        <v>110</v>
      </c>
      <c r="L11" s="1">
        <f aca="true" t="shared" si="9" ref="L11:L60">DATEDIF(H11,$C$3,"YM")</f>
        <v>3</v>
      </c>
      <c r="M11" s="8"/>
      <c r="N11" s="8"/>
      <c r="O11" s="8"/>
      <c r="P11" s="12">
        <f t="shared" si="2"/>
        <v>0</v>
      </c>
      <c r="Q11" s="8"/>
      <c r="R11" s="8"/>
      <c r="S11" s="8"/>
      <c r="T11" s="8"/>
      <c r="U11" s="12">
        <f aca="true" t="shared" si="10" ref="U11:U60">SUM(Q11:T11)</f>
        <v>0</v>
      </c>
      <c r="V11" s="12">
        <f aca="true" t="shared" si="11" ref="V11:V60">P11+U11</f>
        <v>0</v>
      </c>
      <c r="W11" s="13">
        <f t="shared" si="3"/>
        <v>-1000</v>
      </c>
      <c r="X11" s="13">
        <f t="shared" si="4"/>
        <v>-1000</v>
      </c>
      <c r="Y11" s="13">
        <f t="shared" si="5"/>
        <v>-1000</v>
      </c>
      <c r="AA11" s="1">
        <v>23</v>
      </c>
      <c r="AB11" s="1">
        <f t="shared" si="0"/>
        <v>0</v>
      </c>
      <c r="AD11" s="1">
        <v>5</v>
      </c>
      <c r="AE11" s="1">
        <f t="shared" si="1"/>
        <v>0</v>
      </c>
    </row>
    <row r="12" spans="1:31" ht="15">
      <c r="A12" s="5">
        <v>7</v>
      </c>
      <c r="B12" s="4"/>
      <c r="C12" s="29"/>
      <c r="D12" s="4"/>
      <c r="E12" s="4"/>
      <c r="F12" s="4"/>
      <c r="G12" s="6"/>
      <c r="H12" s="6"/>
      <c r="I12" s="11">
        <f t="shared" si="6"/>
        <v>110</v>
      </c>
      <c r="J12" s="11">
        <f t="shared" si="7"/>
        <v>3</v>
      </c>
      <c r="K12" s="1">
        <f t="shared" si="8"/>
        <v>110</v>
      </c>
      <c r="L12" s="1">
        <f t="shared" si="9"/>
        <v>3</v>
      </c>
      <c r="M12" s="8"/>
      <c r="N12" s="8"/>
      <c r="O12" s="8"/>
      <c r="P12" s="12">
        <f t="shared" si="2"/>
        <v>0</v>
      </c>
      <c r="Q12" s="8"/>
      <c r="R12" s="8"/>
      <c r="S12" s="8"/>
      <c r="T12" s="8"/>
      <c r="U12" s="12">
        <f t="shared" si="10"/>
        <v>0</v>
      </c>
      <c r="V12" s="12">
        <f t="shared" si="11"/>
        <v>0</v>
      </c>
      <c r="W12" s="13">
        <f t="shared" si="3"/>
        <v>-1000</v>
      </c>
      <c r="X12" s="13">
        <f t="shared" si="4"/>
        <v>-1000</v>
      </c>
      <c r="Y12" s="13">
        <f t="shared" si="5"/>
        <v>-1000</v>
      </c>
      <c r="AA12" s="1">
        <v>24</v>
      </c>
      <c r="AB12" s="1">
        <f t="shared" si="0"/>
        <v>0</v>
      </c>
      <c r="AD12" s="1">
        <v>6</v>
      </c>
      <c r="AE12" s="1">
        <f t="shared" si="1"/>
        <v>0</v>
      </c>
    </row>
    <row r="13" spans="1:31" ht="15">
      <c r="A13" s="5">
        <v>8</v>
      </c>
      <c r="B13" s="4"/>
      <c r="C13" s="29"/>
      <c r="D13" s="4"/>
      <c r="E13" s="4"/>
      <c r="F13" s="4"/>
      <c r="G13" s="6"/>
      <c r="H13" s="6"/>
      <c r="I13" s="11">
        <f t="shared" si="6"/>
        <v>110</v>
      </c>
      <c r="J13" s="11">
        <f t="shared" si="7"/>
        <v>3</v>
      </c>
      <c r="K13" s="1">
        <f t="shared" si="8"/>
        <v>110</v>
      </c>
      <c r="L13" s="1">
        <f t="shared" si="9"/>
        <v>3</v>
      </c>
      <c r="M13" s="8"/>
      <c r="N13" s="8"/>
      <c r="O13" s="8"/>
      <c r="P13" s="12">
        <f t="shared" si="2"/>
        <v>0</v>
      </c>
      <c r="Q13" s="8"/>
      <c r="R13" s="8"/>
      <c r="S13" s="8"/>
      <c r="T13" s="8"/>
      <c r="U13" s="12">
        <f t="shared" si="10"/>
        <v>0</v>
      </c>
      <c r="V13" s="12">
        <f t="shared" si="11"/>
        <v>0</v>
      </c>
      <c r="W13" s="13">
        <f t="shared" si="3"/>
        <v>-1000</v>
      </c>
      <c r="X13" s="13">
        <f t="shared" si="4"/>
        <v>-1000</v>
      </c>
      <c r="Y13" s="13">
        <f t="shared" si="5"/>
        <v>-1000</v>
      </c>
      <c r="AA13" s="1">
        <v>25</v>
      </c>
      <c r="AB13" s="1">
        <f t="shared" si="0"/>
        <v>0</v>
      </c>
      <c r="AD13" s="1">
        <v>7</v>
      </c>
      <c r="AE13" s="1">
        <f t="shared" si="1"/>
        <v>0</v>
      </c>
    </row>
    <row r="14" spans="1:32" ht="15">
      <c r="A14" s="5">
        <v>9</v>
      </c>
      <c r="B14" s="4"/>
      <c r="C14" s="30"/>
      <c r="D14" s="4"/>
      <c r="E14" s="4"/>
      <c r="F14" s="4"/>
      <c r="G14" s="6"/>
      <c r="H14" s="6"/>
      <c r="I14" s="11">
        <f t="shared" si="6"/>
        <v>110</v>
      </c>
      <c r="J14" s="11">
        <f t="shared" si="7"/>
        <v>3</v>
      </c>
      <c r="K14" s="1">
        <f t="shared" si="8"/>
        <v>110</v>
      </c>
      <c r="L14" s="1">
        <f t="shared" si="9"/>
        <v>3</v>
      </c>
      <c r="M14" s="8"/>
      <c r="N14" s="8"/>
      <c r="O14" s="8"/>
      <c r="P14" s="12">
        <f t="shared" si="2"/>
        <v>0</v>
      </c>
      <c r="Q14" s="8"/>
      <c r="R14" s="8"/>
      <c r="S14" s="8"/>
      <c r="T14" s="8"/>
      <c r="U14" s="12">
        <f t="shared" si="10"/>
        <v>0</v>
      </c>
      <c r="V14" s="12">
        <f t="shared" si="11"/>
        <v>0</v>
      </c>
      <c r="W14" s="13">
        <f t="shared" si="3"/>
        <v>-1000</v>
      </c>
      <c r="X14" s="13">
        <f t="shared" si="4"/>
        <v>-1000</v>
      </c>
      <c r="Y14" s="13">
        <f t="shared" si="5"/>
        <v>-1000</v>
      </c>
      <c r="AA14" s="1">
        <v>26</v>
      </c>
      <c r="AB14" s="1">
        <f t="shared" si="0"/>
        <v>0</v>
      </c>
      <c r="AD14" s="1">
        <v>8</v>
      </c>
      <c r="AE14" s="1">
        <f t="shared" si="1"/>
        <v>0</v>
      </c>
      <c r="AF14" s="3">
        <v>159060</v>
      </c>
    </row>
    <row r="15" spans="1:31" ht="15">
      <c r="A15" s="5">
        <v>10</v>
      </c>
      <c r="B15" s="4"/>
      <c r="C15" s="30"/>
      <c r="D15" s="4"/>
      <c r="E15" s="4"/>
      <c r="F15" s="4"/>
      <c r="G15" s="6"/>
      <c r="H15" s="6"/>
      <c r="I15" s="11">
        <f t="shared" si="6"/>
        <v>110</v>
      </c>
      <c r="J15" s="11">
        <f t="shared" si="7"/>
        <v>3</v>
      </c>
      <c r="K15" s="1">
        <f t="shared" si="8"/>
        <v>110</v>
      </c>
      <c r="L15" s="1">
        <f t="shared" si="9"/>
        <v>3</v>
      </c>
      <c r="M15" s="8"/>
      <c r="N15" s="8"/>
      <c r="O15" s="8"/>
      <c r="P15" s="12">
        <f t="shared" si="2"/>
        <v>0</v>
      </c>
      <c r="Q15" s="8"/>
      <c r="R15" s="8"/>
      <c r="S15" s="8"/>
      <c r="T15" s="8"/>
      <c r="U15" s="12">
        <f t="shared" si="10"/>
        <v>0</v>
      </c>
      <c r="V15" s="12">
        <f t="shared" si="11"/>
        <v>0</v>
      </c>
      <c r="W15" s="13">
        <f t="shared" si="3"/>
        <v>-1000</v>
      </c>
      <c r="X15" s="13">
        <f t="shared" si="4"/>
        <v>-1000</v>
      </c>
      <c r="Y15" s="13">
        <f t="shared" si="5"/>
        <v>-1000</v>
      </c>
      <c r="AA15" s="1">
        <v>27</v>
      </c>
      <c r="AB15" s="1">
        <f t="shared" si="0"/>
        <v>0</v>
      </c>
      <c r="AD15" s="1">
        <v>9</v>
      </c>
      <c r="AE15" s="1">
        <f t="shared" si="1"/>
        <v>0</v>
      </c>
    </row>
    <row r="16" spans="1:31" ht="15">
      <c r="A16" s="5">
        <v>11</v>
      </c>
      <c r="B16" s="4"/>
      <c r="C16" s="30"/>
      <c r="D16" s="4"/>
      <c r="E16" s="4"/>
      <c r="F16" s="4"/>
      <c r="G16" s="6"/>
      <c r="H16" s="6"/>
      <c r="I16" s="11">
        <f t="shared" si="6"/>
        <v>110</v>
      </c>
      <c r="J16" s="11">
        <f t="shared" si="7"/>
        <v>3</v>
      </c>
      <c r="K16" s="1">
        <f t="shared" si="8"/>
        <v>110</v>
      </c>
      <c r="L16" s="1">
        <f t="shared" si="9"/>
        <v>3</v>
      </c>
      <c r="M16" s="8"/>
      <c r="N16" s="8"/>
      <c r="O16" s="8"/>
      <c r="P16" s="12">
        <f t="shared" si="2"/>
        <v>0</v>
      </c>
      <c r="Q16" s="8"/>
      <c r="R16" s="8"/>
      <c r="S16" s="8"/>
      <c r="T16" s="8"/>
      <c r="U16" s="12">
        <f t="shared" si="10"/>
        <v>0</v>
      </c>
      <c r="V16" s="12">
        <f t="shared" si="11"/>
        <v>0</v>
      </c>
      <c r="W16" s="13">
        <f t="shared" si="3"/>
        <v>-1000</v>
      </c>
      <c r="X16" s="13">
        <f t="shared" si="4"/>
        <v>-1000</v>
      </c>
      <c r="Y16" s="13">
        <f t="shared" si="5"/>
        <v>-1000</v>
      </c>
      <c r="AA16" s="1">
        <v>28</v>
      </c>
      <c r="AB16" s="1">
        <f t="shared" si="0"/>
        <v>0</v>
      </c>
      <c r="AD16" s="1">
        <v>10</v>
      </c>
      <c r="AE16" s="1">
        <f t="shared" si="1"/>
        <v>0</v>
      </c>
    </row>
    <row r="17" spans="1:31" ht="15">
      <c r="A17" s="5">
        <v>12</v>
      </c>
      <c r="B17" s="4"/>
      <c r="C17" s="30"/>
      <c r="D17" s="4"/>
      <c r="E17" s="4"/>
      <c r="F17" s="4"/>
      <c r="G17" s="6"/>
      <c r="H17" s="6"/>
      <c r="I17" s="11">
        <f t="shared" si="6"/>
        <v>110</v>
      </c>
      <c r="J17" s="11">
        <f t="shared" si="7"/>
        <v>3</v>
      </c>
      <c r="K17" s="1">
        <f t="shared" si="8"/>
        <v>110</v>
      </c>
      <c r="L17" s="1">
        <f t="shared" si="9"/>
        <v>3</v>
      </c>
      <c r="M17" s="8"/>
      <c r="N17" s="8"/>
      <c r="O17" s="8"/>
      <c r="P17" s="12">
        <f t="shared" si="2"/>
        <v>0</v>
      </c>
      <c r="Q17" s="8"/>
      <c r="R17" s="8"/>
      <c r="S17" s="8"/>
      <c r="T17" s="8"/>
      <c r="U17" s="12">
        <f t="shared" si="10"/>
        <v>0</v>
      </c>
      <c r="V17" s="12">
        <f t="shared" si="11"/>
        <v>0</v>
      </c>
      <c r="W17" s="13">
        <f t="shared" si="3"/>
        <v>-1000</v>
      </c>
      <c r="X17" s="13">
        <f t="shared" si="4"/>
        <v>-1000</v>
      </c>
      <c r="Y17" s="13">
        <f t="shared" si="5"/>
        <v>-1000</v>
      </c>
      <c r="AA17" s="1">
        <v>29</v>
      </c>
      <c r="AB17" s="1">
        <f t="shared" si="0"/>
        <v>0</v>
      </c>
      <c r="AD17" s="1">
        <v>11</v>
      </c>
      <c r="AE17" s="1">
        <f t="shared" si="1"/>
        <v>0</v>
      </c>
    </row>
    <row r="18" spans="1:32" ht="15">
      <c r="A18" s="5">
        <v>13</v>
      </c>
      <c r="B18" s="4"/>
      <c r="C18" s="30"/>
      <c r="D18" s="4"/>
      <c r="E18" s="4"/>
      <c r="F18" s="4"/>
      <c r="G18" s="6"/>
      <c r="H18" s="6"/>
      <c r="I18" s="11">
        <f t="shared" si="6"/>
        <v>110</v>
      </c>
      <c r="J18" s="11">
        <f t="shared" si="7"/>
        <v>3</v>
      </c>
      <c r="K18" s="1">
        <f t="shared" si="8"/>
        <v>110</v>
      </c>
      <c r="L18" s="1">
        <f t="shared" si="9"/>
        <v>3</v>
      </c>
      <c r="M18" s="8"/>
      <c r="N18" s="8"/>
      <c r="O18" s="8"/>
      <c r="P18" s="12">
        <f t="shared" si="2"/>
        <v>0</v>
      </c>
      <c r="Q18" s="8"/>
      <c r="R18" s="8"/>
      <c r="S18" s="8"/>
      <c r="T18" s="8"/>
      <c r="U18" s="12">
        <f t="shared" si="10"/>
        <v>0</v>
      </c>
      <c r="V18" s="12">
        <f t="shared" si="11"/>
        <v>0</v>
      </c>
      <c r="W18" s="13">
        <f t="shared" si="3"/>
        <v>-1000</v>
      </c>
      <c r="X18" s="13">
        <f t="shared" si="4"/>
        <v>-1000</v>
      </c>
      <c r="Y18" s="13">
        <f t="shared" si="5"/>
        <v>-1000</v>
      </c>
      <c r="AA18" s="1">
        <v>30</v>
      </c>
      <c r="AB18" s="1">
        <f t="shared" si="0"/>
        <v>0</v>
      </c>
      <c r="AD18" s="1">
        <v>12</v>
      </c>
      <c r="AE18" s="1">
        <f t="shared" si="1"/>
        <v>0</v>
      </c>
      <c r="AF18" s="3">
        <v>194740</v>
      </c>
    </row>
    <row r="19" spans="1:31" ht="15">
      <c r="A19" s="5">
        <v>14</v>
      </c>
      <c r="B19" s="4"/>
      <c r="C19" s="29"/>
      <c r="D19" s="4"/>
      <c r="E19" s="4"/>
      <c r="F19" s="4"/>
      <c r="G19" s="6"/>
      <c r="H19" s="6"/>
      <c r="I19" s="11">
        <f t="shared" si="6"/>
        <v>110</v>
      </c>
      <c r="J19" s="11">
        <f t="shared" si="7"/>
        <v>3</v>
      </c>
      <c r="K19" s="1">
        <f t="shared" si="8"/>
        <v>110</v>
      </c>
      <c r="L19" s="1">
        <f t="shared" si="9"/>
        <v>3</v>
      </c>
      <c r="M19" s="8"/>
      <c r="N19" s="8"/>
      <c r="O19" s="8"/>
      <c r="P19" s="12">
        <f t="shared" si="2"/>
        <v>0</v>
      </c>
      <c r="Q19" s="8"/>
      <c r="R19" s="8"/>
      <c r="S19" s="8"/>
      <c r="T19" s="8"/>
      <c r="U19" s="12">
        <f t="shared" si="10"/>
        <v>0</v>
      </c>
      <c r="V19" s="12">
        <f t="shared" si="11"/>
        <v>0</v>
      </c>
      <c r="W19" s="13">
        <f t="shared" si="3"/>
        <v>-1000</v>
      </c>
      <c r="X19" s="13">
        <f t="shared" si="4"/>
        <v>-1000</v>
      </c>
      <c r="Y19" s="13">
        <f t="shared" si="5"/>
        <v>-1000</v>
      </c>
      <c r="AA19" s="1">
        <v>31</v>
      </c>
      <c r="AB19" s="1">
        <f t="shared" si="0"/>
        <v>0</v>
      </c>
      <c r="AD19" s="1">
        <v>13</v>
      </c>
      <c r="AE19" s="1">
        <f t="shared" si="1"/>
        <v>0</v>
      </c>
    </row>
    <row r="20" spans="1:31" ht="15">
      <c r="A20" s="5">
        <v>15</v>
      </c>
      <c r="B20" s="4"/>
      <c r="C20" s="29"/>
      <c r="D20" s="4"/>
      <c r="E20" s="4"/>
      <c r="F20" s="4"/>
      <c r="G20" s="6"/>
      <c r="H20" s="6"/>
      <c r="I20" s="11">
        <f t="shared" si="6"/>
        <v>110</v>
      </c>
      <c r="J20" s="11">
        <f t="shared" si="7"/>
        <v>3</v>
      </c>
      <c r="K20" s="1">
        <f t="shared" si="8"/>
        <v>110</v>
      </c>
      <c r="L20" s="1">
        <f t="shared" si="9"/>
        <v>3</v>
      </c>
      <c r="M20" s="8"/>
      <c r="N20" s="8"/>
      <c r="O20" s="8"/>
      <c r="P20" s="12">
        <f t="shared" si="2"/>
        <v>0</v>
      </c>
      <c r="Q20" s="8"/>
      <c r="R20" s="8"/>
      <c r="S20" s="8"/>
      <c r="T20" s="8"/>
      <c r="U20" s="12">
        <f t="shared" si="10"/>
        <v>0</v>
      </c>
      <c r="V20" s="12">
        <f t="shared" si="11"/>
        <v>0</v>
      </c>
      <c r="W20" s="13">
        <f t="shared" si="3"/>
        <v>-1000</v>
      </c>
      <c r="X20" s="13">
        <f t="shared" si="4"/>
        <v>-1000</v>
      </c>
      <c r="Y20" s="13">
        <f t="shared" si="5"/>
        <v>-1000</v>
      </c>
      <c r="AA20" s="1">
        <v>32</v>
      </c>
      <c r="AB20" s="1">
        <f t="shared" si="0"/>
        <v>0</v>
      </c>
      <c r="AD20" s="1">
        <v>14</v>
      </c>
      <c r="AE20" s="1">
        <f t="shared" si="1"/>
        <v>0</v>
      </c>
    </row>
    <row r="21" spans="1:31" ht="15">
      <c r="A21" s="5">
        <v>16</v>
      </c>
      <c r="B21" s="4"/>
      <c r="C21" s="29"/>
      <c r="D21" s="4"/>
      <c r="E21" s="4"/>
      <c r="F21" s="4"/>
      <c r="G21" s="6"/>
      <c r="H21" s="6"/>
      <c r="I21" s="11">
        <f t="shared" si="6"/>
        <v>110</v>
      </c>
      <c r="J21" s="11">
        <f t="shared" si="7"/>
        <v>3</v>
      </c>
      <c r="K21" s="1">
        <f t="shared" si="8"/>
        <v>110</v>
      </c>
      <c r="L21" s="1">
        <f t="shared" si="9"/>
        <v>3</v>
      </c>
      <c r="M21" s="8"/>
      <c r="N21" s="8"/>
      <c r="O21" s="8"/>
      <c r="P21" s="12">
        <f t="shared" si="2"/>
        <v>0</v>
      </c>
      <c r="Q21" s="8"/>
      <c r="R21" s="8"/>
      <c r="S21" s="8"/>
      <c r="T21" s="8"/>
      <c r="U21" s="12">
        <f t="shared" si="10"/>
        <v>0</v>
      </c>
      <c r="V21" s="12">
        <f t="shared" si="11"/>
        <v>0</v>
      </c>
      <c r="W21" s="13">
        <f t="shared" si="3"/>
        <v>-1000</v>
      </c>
      <c r="X21" s="13">
        <f t="shared" si="4"/>
        <v>-1000</v>
      </c>
      <c r="Y21" s="13">
        <f t="shared" si="5"/>
        <v>-1000</v>
      </c>
      <c r="AA21" s="1">
        <v>33</v>
      </c>
      <c r="AB21" s="1">
        <f t="shared" si="0"/>
        <v>0</v>
      </c>
      <c r="AD21" s="1">
        <v>15</v>
      </c>
      <c r="AE21" s="1">
        <f t="shared" si="1"/>
        <v>0</v>
      </c>
    </row>
    <row r="22" spans="1:31" ht="15">
      <c r="A22" s="5">
        <v>17</v>
      </c>
      <c r="B22" s="4"/>
      <c r="C22" s="29"/>
      <c r="D22" s="4"/>
      <c r="E22" s="4"/>
      <c r="F22" s="4"/>
      <c r="G22" s="6"/>
      <c r="H22" s="6"/>
      <c r="I22" s="11">
        <f t="shared" si="6"/>
        <v>110</v>
      </c>
      <c r="J22" s="11">
        <f t="shared" si="7"/>
        <v>3</v>
      </c>
      <c r="K22" s="1">
        <f t="shared" si="8"/>
        <v>110</v>
      </c>
      <c r="L22" s="1">
        <f t="shared" si="9"/>
        <v>3</v>
      </c>
      <c r="M22" s="8"/>
      <c r="N22" s="8"/>
      <c r="O22" s="8"/>
      <c r="P22" s="12">
        <f t="shared" si="2"/>
        <v>0</v>
      </c>
      <c r="Q22" s="8"/>
      <c r="R22" s="8"/>
      <c r="S22" s="8"/>
      <c r="T22" s="8"/>
      <c r="U22" s="12">
        <f t="shared" si="10"/>
        <v>0</v>
      </c>
      <c r="V22" s="12">
        <f t="shared" si="11"/>
        <v>0</v>
      </c>
      <c r="W22" s="13">
        <f t="shared" si="3"/>
        <v>-1000</v>
      </c>
      <c r="X22" s="13">
        <f t="shared" si="4"/>
        <v>-1000</v>
      </c>
      <c r="Y22" s="13">
        <f t="shared" si="5"/>
        <v>-1000</v>
      </c>
      <c r="AA22" s="1">
        <v>34</v>
      </c>
      <c r="AB22" s="1">
        <f t="shared" si="0"/>
        <v>0</v>
      </c>
      <c r="AD22" s="1">
        <v>16</v>
      </c>
      <c r="AE22" s="1">
        <f t="shared" si="1"/>
        <v>0</v>
      </c>
    </row>
    <row r="23" spans="1:32" ht="15">
      <c r="A23" s="5">
        <v>18</v>
      </c>
      <c r="B23" s="4"/>
      <c r="C23" s="29"/>
      <c r="D23" s="4"/>
      <c r="E23" s="4"/>
      <c r="F23" s="4"/>
      <c r="G23" s="6"/>
      <c r="H23" s="6"/>
      <c r="I23" s="11">
        <f t="shared" si="6"/>
        <v>110</v>
      </c>
      <c r="J23" s="11">
        <f t="shared" si="7"/>
        <v>3</v>
      </c>
      <c r="K23" s="1">
        <f t="shared" si="8"/>
        <v>110</v>
      </c>
      <c r="L23" s="1">
        <f t="shared" si="9"/>
        <v>3</v>
      </c>
      <c r="M23" s="8"/>
      <c r="N23" s="8"/>
      <c r="O23" s="8"/>
      <c r="P23" s="12">
        <f t="shared" si="2"/>
        <v>0</v>
      </c>
      <c r="Q23" s="8"/>
      <c r="R23" s="8"/>
      <c r="S23" s="8"/>
      <c r="T23" s="8"/>
      <c r="U23" s="12">
        <f t="shared" si="10"/>
        <v>0</v>
      </c>
      <c r="V23" s="12">
        <f t="shared" si="11"/>
        <v>0</v>
      </c>
      <c r="W23" s="13">
        <f t="shared" si="3"/>
        <v>-1000</v>
      </c>
      <c r="X23" s="13">
        <f t="shared" si="4"/>
        <v>-1000</v>
      </c>
      <c r="Y23" s="13">
        <f t="shared" si="5"/>
        <v>-1000</v>
      </c>
      <c r="AA23" s="1">
        <v>35</v>
      </c>
      <c r="AB23" s="1">
        <f t="shared" si="0"/>
        <v>0</v>
      </c>
      <c r="AD23" s="1">
        <v>17</v>
      </c>
      <c r="AE23" s="1">
        <f t="shared" si="1"/>
        <v>0</v>
      </c>
      <c r="AF23" s="3">
        <v>230450</v>
      </c>
    </row>
    <row r="24" spans="1:31" ht="15">
      <c r="A24" s="5">
        <v>19</v>
      </c>
      <c r="B24" s="4"/>
      <c r="C24" s="29"/>
      <c r="D24" s="4"/>
      <c r="E24" s="4"/>
      <c r="F24" s="4"/>
      <c r="G24" s="6"/>
      <c r="H24" s="6"/>
      <c r="I24" s="11">
        <f t="shared" si="6"/>
        <v>110</v>
      </c>
      <c r="J24" s="11">
        <f t="shared" si="7"/>
        <v>3</v>
      </c>
      <c r="K24" s="1">
        <f t="shared" si="8"/>
        <v>110</v>
      </c>
      <c r="L24" s="1">
        <f t="shared" si="9"/>
        <v>3</v>
      </c>
      <c r="M24" s="8"/>
      <c r="N24" s="8"/>
      <c r="O24" s="8"/>
      <c r="P24" s="12">
        <f t="shared" si="2"/>
        <v>0</v>
      </c>
      <c r="Q24" s="8"/>
      <c r="R24" s="8"/>
      <c r="S24" s="8"/>
      <c r="T24" s="8"/>
      <c r="U24" s="12">
        <f t="shared" si="10"/>
        <v>0</v>
      </c>
      <c r="V24" s="12">
        <f t="shared" si="11"/>
        <v>0</v>
      </c>
      <c r="W24" s="13">
        <f t="shared" si="3"/>
        <v>-1000</v>
      </c>
      <c r="X24" s="13">
        <f t="shared" si="4"/>
        <v>-1000</v>
      </c>
      <c r="Y24" s="13">
        <f t="shared" si="5"/>
        <v>-1000</v>
      </c>
      <c r="AA24" s="1">
        <v>36</v>
      </c>
      <c r="AB24" s="1">
        <f t="shared" si="0"/>
        <v>0</v>
      </c>
      <c r="AD24" s="1">
        <v>18</v>
      </c>
      <c r="AE24" s="1">
        <f t="shared" si="1"/>
        <v>0</v>
      </c>
    </row>
    <row r="25" spans="1:31" ht="15">
      <c r="A25" s="5">
        <v>20</v>
      </c>
      <c r="B25" s="4"/>
      <c r="C25" s="29"/>
      <c r="D25" s="4"/>
      <c r="E25" s="4"/>
      <c r="F25" s="4"/>
      <c r="G25" s="6"/>
      <c r="H25" s="6"/>
      <c r="I25" s="11">
        <f t="shared" si="6"/>
        <v>110</v>
      </c>
      <c r="J25" s="11">
        <f t="shared" si="7"/>
        <v>3</v>
      </c>
      <c r="K25" s="1">
        <f t="shared" si="8"/>
        <v>110</v>
      </c>
      <c r="L25" s="1">
        <f t="shared" si="9"/>
        <v>3</v>
      </c>
      <c r="M25" s="8"/>
      <c r="N25" s="8"/>
      <c r="O25" s="8"/>
      <c r="P25" s="12">
        <f t="shared" si="2"/>
        <v>0</v>
      </c>
      <c r="Q25" s="8"/>
      <c r="R25" s="8"/>
      <c r="S25" s="8"/>
      <c r="T25" s="8"/>
      <c r="U25" s="12">
        <f t="shared" si="10"/>
        <v>0</v>
      </c>
      <c r="V25" s="12">
        <f t="shared" si="11"/>
        <v>0</v>
      </c>
      <c r="W25" s="13">
        <f t="shared" si="3"/>
        <v>-1000</v>
      </c>
      <c r="X25" s="13">
        <f t="shared" si="4"/>
        <v>-1000</v>
      </c>
      <c r="Y25" s="13">
        <f t="shared" si="5"/>
        <v>-1000</v>
      </c>
      <c r="AA25" s="1">
        <v>37</v>
      </c>
      <c r="AB25" s="1">
        <f t="shared" si="0"/>
        <v>0</v>
      </c>
      <c r="AD25" s="1">
        <v>19</v>
      </c>
      <c r="AE25" s="1">
        <f t="shared" si="1"/>
        <v>0</v>
      </c>
    </row>
    <row r="26" spans="1:31" ht="15">
      <c r="A26" s="5">
        <v>21</v>
      </c>
      <c r="B26" s="4"/>
      <c r="C26" s="29"/>
      <c r="D26" s="4"/>
      <c r="E26" s="4"/>
      <c r="F26" s="4"/>
      <c r="G26" s="6"/>
      <c r="H26" s="6"/>
      <c r="I26" s="11">
        <f t="shared" si="6"/>
        <v>110</v>
      </c>
      <c r="J26" s="11">
        <f t="shared" si="7"/>
        <v>3</v>
      </c>
      <c r="K26" s="1">
        <f t="shared" si="8"/>
        <v>110</v>
      </c>
      <c r="L26" s="1">
        <f t="shared" si="9"/>
        <v>3</v>
      </c>
      <c r="M26" s="8"/>
      <c r="N26" s="8"/>
      <c r="O26" s="8"/>
      <c r="P26" s="12">
        <f t="shared" si="2"/>
        <v>0</v>
      </c>
      <c r="Q26" s="8"/>
      <c r="R26" s="8"/>
      <c r="S26" s="8"/>
      <c r="T26" s="8"/>
      <c r="U26" s="12">
        <f t="shared" si="10"/>
        <v>0</v>
      </c>
      <c r="V26" s="12">
        <f t="shared" si="11"/>
        <v>0</v>
      </c>
      <c r="W26" s="13">
        <f t="shared" si="3"/>
        <v>-1000</v>
      </c>
      <c r="X26" s="13">
        <f t="shared" si="4"/>
        <v>-1000</v>
      </c>
      <c r="Y26" s="13">
        <f t="shared" si="5"/>
        <v>-1000</v>
      </c>
      <c r="AA26" s="1">
        <v>38</v>
      </c>
      <c r="AB26" s="1">
        <f t="shared" si="0"/>
        <v>0</v>
      </c>
      <c r="AD26" s="1">
        <v>20</v>
      </c>
      <c r="AE26" s="1">
        <f t="shared" si="1"/>
        <v>0</v>
      </c>
    </row>
    <row r="27" spans="1:31" ht="15">
      <c r="A27" s="5">
        <v>22</v>
      </c>
      <c r="B27" s="4"/>
      <c r="C27" s="29"/>
      <c r="D27" s="4"/>
      <c r="E27" s="4"/>
      <c r="F27" s="4"/>
      <c r="G27" s="6"/>
      <c r="H27" s="6"/>
      <c r="I27" s="11">
        <f t="shared" si="6"/>
        <v>110</v>
      </c>
      <c r="J27" s="11">
        <f t="shared" si="7"/>
        <v>3</v>
      </c>
      <c r="K27" s="1">
        <f t="shared" si="8"/>
        <v>110</v>
      </c>
      <c r="L27" s="1">
        <f t="shared" si="9"/>
        <v>3</v>
      </c>
      <c r="M27" s="8"/>
      <c r="N27" s="8"/>
      <c r="O27" s="8"/>
      <c r="P27" s="12">
        <f t="shared" si="2"/>
        <v>0</v>
      </c>
      <c r="Q27" s="8"/>
      <c r="R27" s="8"/>
      <c r="S27" s="8"/>
      <c r="T27" s="8"/>
      <c r="U27" s="12">
        <f t="shared" si="10"/>
        <v>0</v>
      </c>
      <c r="V27" s="12">
        <f t="shared" si="11"/>
        <v>0</v>
      </c>
      <c r="W27" s="13">
        <f t="shared" si="3"/>
        <v>-1000</v>
      </c>
      <c r="X27" s="13">
        <f t="shared" si="4"/>
        <v>-1000</v>
      </c>
      <c r="Y27" s="13">
        <f t="shared" si="5"/>
        <v>-1000</v>
      </c>
      <c r="AA27" s="1">
        <v>39</v>
      </c>
      <c r="AB27" s="1">
        <f t="shared" si="0"/>
        <v>0</v>
      </c>
      <c r="AD27" s="1">
        <v>21</v>
      </c>
      <c r="AE27" s="1">
        <f t="shared" si="1"/>
        <v>0</v>
      </c>
    </row>
    <row r="28" spans="1:32" ht="15">
      <c r="A28" s="5">
        <v>23</v>
      </c>
      <c r="B28" s="4"/>
      <c r="C28" s="29"/>
      <c r="D28" s="4"/>
      <c r="E28" s="4"/>
      <c r="F28" s="4"/>
      <c r="G28" s="6"/>
      <c r="H28" s="6"/>
      <c r="I28" s="11">
        <f t="shared" si="6"/>
        <v>110</v>
      </c>
      <c r="J28" s="11">
        <f t="shared" si="7"/>
        <v>3</v>
      </c>
      <c r="K28" s="1">
        <f t="shared" si="8"/>
        <v>110</v>
      </c>
      <c r="L28" s="1">
        <f t="shared" si="9"/>
        <v>3</v>
      </c>
      <c r="M28" s="8"/>
      <c r="N28" s="8"/>
      <c r="O28" s="8"/>
      <c r="P28" s="12">
        <f t="shared" si="2"/>
        <v>0</v>
      </c>
      <c r="Q28" s="8"/>
      <c r="R28" s="8"/>
      <c r="S28" s="8"/>
      <c r="T28" s="8"/>
      <c r="U28" s="12">
        <f t="shared" si="10"/>
        <v>0</v>
      </c>
      <c r="V28" s="12">
        <f t="shared" si="11"/>
        <v>0</v>
      </c>
      <c r="W28" s="13">
        <f t="shared" si="3"/>
        <v>-1000</v>
      </c>
      <c r="X28" s="13">
        <f t="shared" si="4"/>
        <v>-1000</v>
      </c>
      <c r="Y28" s="13">
        <f t="shared" si="5"/>
        <v>-1000</v>
      </c>
      <c r="AA28" s="1">
        <v>40</v>
      </c>
      <c r="AB28" s="1">
        <f t="shared" si="0"/>
        <v>0</v>
      </c>
      <c r="AD28" s="1">
        <v>22</v>
      </c>
      <c r="AE28" s="1">
        <f t="shared" si="1"/>
        <v>0</v>
      </c>
      <c r="AF28" s="3">
        <v>266160</v>
      </c>
    </row>
    <row r="29" spans="1:31" ht="15">
      <c r="A29" s="5">
        <v>24</v>
      </c>
      <c r="B29" s="4"/>
      <c r="C29" s="29"/>
      <c r="D29" s="4"/>
      <c r="E29" s="4"/>
      <c r="F29" s="4"/>
      <c r="G29" s="6"/>
      <c r="H29" s="6"/>
      <c r="I29" s="11">
        <f t="shared" si="6"/>
        <v>110</v>
      </c>
      <c r="J29" s="11">
        <f t="shared" si="7"/>
        <v>3</v>
      </c>
      <c r="K29" s="1">
        <f t="shared" si="8"/>
        <v>110</v>
      </c>
      <c r="L29" s="1">
        <f t="shared" si="9"/>
        <v>3</v>
      </c>
      <c r="M29" s="8"/>
      <c r="N29" s="8"/>
      <c r="O29" s="8"/>
      <c r="P29" s="12">
        <f t="shared" si="2"/>
        <v>0</v>
      </c>
      <c r="Q29" s="8"/>
      <c r="R29" s="8"/>
      <c r="S29" s="8"/>
      <c r="T29" s="8"/>
      <c r="U29" s="12">
        <f t="shared" si="10"/>
        <v>0</v>
      </c>
      <c r="V29" s="12">
        <f t="shared" si="11"/>
        <v>0</v>
      </c>
      <c r="W29" s="13">
        <f t="shared" si="3"/>
        <v>-1000</v>
      </c>
      <c r="X29" s="13">
        <f t="shared" si="4"/>
        <v>-1000</v>
      </c>
      <c r="Y29" s="13">
        <f t="shared" si="5"/>
        <v>-1000</v>
      </c>
      <c r="AA29" s="1">
        <v>41</v>
      </c>
      <c r="AB29" s="1">
        <f t="shared" si="0"/>
        <v>0</v>
      </c>
      <c r="AD29" s="1">
        <v>23</v>
      </c>
      <c r="AE29" s="1">
        <f t="shared" si="1"/>
        <v>0</v>
      </c>
    </row>
    <row r="30" spans="1:31" ht="15">
      <c r="A30" s="5">
        <v>25</v>
      </c>
      <c r="B30" s="4"/>
      <c r="C30" s="29"/>
      <c r="D30" s="4"/>
      <c r="E30" s="4"/>
      <c r="F30" s="4"/>
      <c r="G30" s="6"/>
      <c r="H30" s="6"/>
      <c r="I30" s="11">
        <f t="shared" si="6"/>
        <v>110</v>
      </c>
      <c r="J30" s="11">
        <f t="shared" si="7"/>
        <v>3</v>
      </c>
      <c r="K30" s="1">
        <f t="shared" si="8"/>
        <v>110</v>
      </c>
      <c r="L30" s="1">
        <f t="shared" si="9"/>
        <v>3</v>
      </c>
      <c r="M30" s="8"/>
      <c r="N30" s="8"/>
      <c r="O30" s="8"/>
      <c r="P30" s="12">
        <f t="shared" si="2"/>
        <v>0</v>
      </c>
      <c r="Q30" s="8"/>
      <c r="R30" s="8"/>
      <c r="S30" s="8"/>
      <c r="T30" s="8"/>
      <c r="U30" s="12">
        <f t="shared" si="10"/>
        <v>0</v>
      </c>
      <c r="V30" s="12">
        <f t="shared" si="11"/>
        <v>0</v>
      </c>
      <c r="W30" s="13">
        <f t="shared" si="3"/>
        <v>-1000</v>
      </c>
      <c r="X30" s="13">
        <f t="shared" si="4"/>
        <v>-1000</v>
      </c>
      <c r="Y30" s="13">
        <f t="shared" si="5"/>
        <v>-1000</v>
      </c>
      <c r="AA30" s="1">
        <v>42</v>
      </c>
      <c r="AB30" s="1">
        <f t="shared" si="0"/>
        <v>0</v>
      </c>
      <c r="AD30" s="1">
        <v>24</v>
      </c>
      <c r="AE30" s="1">
        <f t="shared" si="1"/>
        <v>0</v>
      </c>
    </row>
    <row r="31" spans="1:31" ht="15">
      <c r="A31" s="5">
        <v>26</v>
      </c>
      <c r="B31" s="4"/>
      <c r="C31" s="29"/>
      <c r="D31" s="4"/>
      <c r="E31" s="4"/>
      <c r="F31" s="4"/>
      <c r="G31" s="6"/>
      <c r="H31" s="6"/>
      <c r="I31" s="11">
        <f t="shared" si="6"/>
        <v>110</v>
      </c>
      <c r="J31" s="11">
        <f t="shared" si="7"/>
        <v>3</v>
      </c>
      <c r="K31" s="1">
        <f t="shared" si="8"/>
        <v>110</v>
      </c>
      <c r="L31" s="1">
        <f t="shared" si="9"/>
        <v>3</v>
      </c>
      <c r="M31" s="8"/>
      <c r="N31" s="8"/>
      <c r="O31" s="8"/>
      <c r="P31" s="12">
        <f t="shared" si="2"/>
        <v>0</v>
      </c>
      <c r="Q31" s="8"/>
      <c r="R31" s="8"/>
      <c r="S31" s="8"/>
      <c r="T31" s="8"/>
      <c r="U31" s="12">
        <f t="shared" si="10"/>
        <v>0</v>
      </c>
      <c r="V31" s="12">
        <f t="shared" si="11"/>
        <v>0</v>
      </c>
      <c r="W31" s="13">
        <f t="shared" si="3"/>
        <v>-1000</v>
      </c>
      <c r="X31" s="13">
        <f t="shared" si="4"/>
        <v>-1000</v>
      </c>
      <c r="Y31" s="13">
        <f t="shared" si="5"/>
        <v>-1000</v>
      </c>
      <c r="AA31" s="1">
        <v>43</v>
      </c>
      <c r="AB31" s="1">
        <f t="shared" si="0"/>
        <v>0</v>
      </c>
      <c r="AD31" s="1">
        <v>25</v>
      </c>
      <c r="AE31" s="1">
        <f t="shared" si="1"/>
        <v>0</v>
      </c>
    </row>
    <row r="32" spans="1:31" ht="15">
      <c r="A32" s="5">
        <v>27</v>
      </c>
      <c r="B32" s="4"/>
      <c r="C32" s="29"/>
      <c r="D32" s="4"/>
      <c r="E32" s="4"/>
      <c r="F32" s="4"/>
      <c r="G32" s="6"/>
      <c r="H32" s="6"/>
      <c r="I32" s="11">
        <f t="shared" si="6"/>
        <v>110</v>
      </c>
      <c r="J32" s="11">
        <f t="shared" si="7"/>
        <v>3</v>
      </c>
      <c r="K32" s="1">
        <f t="shared" si="8"/>
        <v>110</v>
      </c>
      <c r="L32" s="1">
        <f t="shared" si="9"/>
        <v>3</v>
      </c>
      <c r="M32" s="8"/>
      <c r="N32" s="8"/>
      <c r="O32" s="8"/>
      <c r="P32" s="12">
        <f t="shared" si="2"/>
        <v>0</v>
      </c>
      <c r="Q32" s="8"/>
      <c r="R32" s="8"/>
      <c r="S32" s="8"/>
      <c r="T32" s="8"/>
      <c r="U32" s="12">
        <f t="shared" si="10"/>
        <v>0</v>
      </c>
      <c r="V32" s="12">
        <f t="shared" si="11"/>
        <v>0</v>
      </c>
      <c r="W32" s="13">
        <f t="shared" si="3"/>
        <v>-1000</v>
      </c>
      <c r="X32" s="13">
        <f t="shared" si="4"/>
        <v>-1000</v>
      </c>
      <c r="Y32" s="13">
        <f t="shared" si="5"/>
        <v>-1000</v>
      </c>
      <c r="AA32" s="1">
        <v>44</v>
      </c>
      <c r="AB32" s="1">
        <f t="shared" si="0"/>
        <v>0</v>
      </c>
      <c r="AD32" s="1">
        <v>26</v>
      </c>
      <c r="AE32" s="1">
        <f t="shared" si="1"/>
        <v>0</v>
      </c>
    </row>
    <row r="33" spans="1:31" ht="15">
      <c r="A33" s="5">
        <v>28</v>
      </c>
      <c r="B33" s="4"/>
      <c r="C33" s="29"/>
      <c r="D33" s="4"/>
      <c r="E33" s="4"/>
      <c r="F33" s="4"/>
      <c r="G33" s="6"/>
      <c r="H33" s="6"/>
      <c r="I33" s="11">
        <f t="shared" si="6"/>
        <v>110</v>
      </c>
      <c r="J33" s="11">
        <f t="shared" si="7"/>
        <v>3</v>
      </c>
      <c r="K33" s="1">
        <f t="shared" si="8"/>
        <v>110</v>
      </c>
      <c r="L33" s="1">
        <f t="shared" si="9"/>
        <v>3</v>
      </c>
      <c r="M33" s="8"/>
      <c r="N33" s="8"/>
      <c r="O33" s="8"/>
      <c r="P33" s="12">
        <f t="shared" si="2"/>
        <v>0</v>
      </c>
      <c r="Q33" s="8"/>
      <c r="R33" s="8"/>
      <c r="S33" s="8"/>
      <c r="T33" s="8"/>
      <c r="U33" s="12">
        <f t="shared" si="10"/>
        <v>0</v>
      </c>
      <c r="V33" s="12">
        <f t="shared" si="11"/>
        <v>0</v>
      </c>
      <c r="W33" s="13">
        <f t="shared" si="3"/>
        <v>-1000</v>
      </c>
      <c r="X33" s="13">
        <f t="shared" si="4"/>
        <v>-1000</v>
      </c>
      <c r="Y33" s="13">
        <f t="shared" si="5"/>
        <v>-1000</v>
      </c>
      <c r="AA33" s="1">
        <v>45</v>
      </c>
      <c r="AB33" s="1">
        <f t="shared" si="0"/>
        <v>0</v>
      </c>
      <c r="AD33" s="1">
        <v>27</v>
      </c>
      <c r="AE33" s="1">
        <f t="shared" si="1"/>
        <v>0</v>
      </c>
    </row>
    <row r="34" spans="1:31" ht="15">
      <c r="A34" s="5">
        <v>29</v>
      </c>
      <c r="B34" s="4"/>
      <c r="C34" s="29"/>
      <c r="D34" s="4"/>
      <c r="E34" s="4"/>
      <c r="F34" s="4"/>
      <c r="G34" s="6"/>
      <c r="H34" s="6"/>
      <c r="I34" s="11">
        <f t="shared" si="6"/>
        <v>110</v>
      </c>
      <c r="J34" s="11">
        <f t="shared" si="7"/>
        <v>3</v>
      </c>
      <c r="K34" s="1">
        <f t="shared" si="8"/>
        <v>110</v>
      </c>
      <c r="L34" s="1">
        <f t="shared" si="9"/>
        <v>3</v>
      </c>
      <c r="M34" s="8"/>
      <c r="N34" s="8"/>
      <c r="O34" s="8"/>
      <c r="P34" s="12">
        <f t="shared" si="2"/>
        <v>0</v>
      </c>
      <c r="Q34" s="8"/>
      <c r="R34" s="8"/>
      <c r="S34" s="8"/>
      <c r="T34" s="8"/>
      <c r="U34" s="12">
        <f t="shared" si="10"/>
        <v>0</v>
      </c>
      <c r="V34" s="12">
        <f t="shared" si="11"/>
        <v>0</v>
      </c>
      <c r="W34" s="13">
        <f t="shared" si="3"/>
        <v>-1000</v>
      </c>
      <c r="X34" s="13">
        <f t="shared" si="4"/>
        <v>-1000</v>
      </c>
      <c r="Y34" s="13">
        <f t="shared" si="5"/>
        <v>-1000</v>
      </c>
      <c r="AA34" s="1">
        <v>46</v>
      </c>
      <c r="AB34" s="1">
        <f t="shared" si="0"/>
        <v>0</v>
      </c>
      <c r="AD34" s="1">
        <v>28</v>
      </c>
      <c r="AE34" s="1">
        <f t="shared" si="1"/>
        <v>0</v>
      </c>
    </row>
    <row r="35" spans="1:31" ht="15">
      <c r="A35" s="5">
        <v>30</v>
      </c>
      <c r="B35" s="4"/>
      <c r="C35" s="29"/>
      <c r="D35" s="4"/>
      <c r="E35" s="4"/>
      <c r="F35" s="4"/>
      <c r="G35" s="6"/>
      <c r="H35" s="6"/>
      <c r="I35" s="11">
        <f t="shared" si="6"/>
        <v>110</v>
      </c>
      <c r="J35" s="11">
        <f t="shared" si="7"/>
        <v>3</v>
      </c>
      <c r="K35" s="1">
        <f t="shared" si="8"/>
        <v>110</v>
      </c>
      <c r="L35" s="1">
        <f t="shared" si="9"/>
        <v>3</v>
      </c>
      <c r="M35" s="8"/>
      <c r="N35" s="8"/>
      <c r="O35" s="8"/>
      <c r="P35" s="12">
        <f t="shared" si="2"/>
        <v>0</v>
      </c>
      <c r="Q35" s="8"/>
      <c r="R35" s="8"/>
      <c r="S35" s="8"/>
      <c r="T35" s="8"/>
      <c r="U35" s="12">
        <f t="shared" si="10"/>
        <v>0</v>
      </c>
      <c r="V35" s="12">
        <f t="shared" si="11"/>
        <v>0</v>
      </c>
      <c r="W35" s="13">
        <f t="shared" si="3"/>
        <v>-1000</v>
      </c>
      <c r="X35" s="13">
        <f t="shared" si="4"/>
        <v>-1000</v>
      </c>
      <c r="Y35" s="13">
        <f t="shared" si="5"/>
        <v>-1000</v>
      </c>
      <c r="AA35" s="1">
        <v>47</v>
      </c>
      <c r="AB35" s="1">
        <f t="shared" si="0"/>
        <v>0</v>
      </c>
      <c r="AD35" s="1">
        <v>29</v>
      </c>
      <c r="AE35" s="1">
        <f t="shared" si="1"/>
        <v>0</v>
      </c>
    </row>
    <row r="36" spans="1:31" ht="15">
      <c r="A36" s="5">
        <v>31</v>
      </c>
      <c r="B36" s="4"/>
      <c r="C36" s="29"/>
      <c r="D36" s="4"/>
      <c r="E36" s="4"/>
      <c r="F36" s="4"/>
      <c r="G36" s="6"/>
      <c r="H36" s="6"/>
      <c r="I36" s="11">
        <f t="shared" si="6"/>
        <v>110</v>
      </c>
      <c r="J36" s="11">
        <f t="shared" si="7"/>
        <v>3</v>
      </c>
      <c r="K36" s="1">
        <f t="shared" si="8"/>
        <v>110</v>
      </c>
      <c r="L36" s="1">
        <f t="shared" si="9"/>
        <v>3</v>
      </c>
      <c r="M36" s="8"/>
      <c r="N36" s="8"/>
      <c r="O36" s="8"/>
      <c r="P36" s="12">
        <f t="shared" si="2"/>
        <v>0</v>
      </c>
      <c r="Q36" s="8"/>
      <c r="R36" s="8"/>
      <c r="S36" s="8"/>
      <c r="T36" s="8"/>
      <c r="U36" s="12">
        <f t="shared" si="10"/>
        <v>0</v>
      </c>
      <c r="V36" s="12">
        <f t="shared" si="11"/>
        <v>0</v>
      </c>
      <c r="W36" s="13">
        <f t="shared" si="3"/>
        <v>-1000</v>
      </c>
      <c r="X36" s="13">
        <f t="shared" si="4"/>
        <v>-1000</v>
      </c>
      <c r="Y36" s="13">
        <f t="shared" si="5"/>
        <v>-1000</v>
      </c>
      <c r="AA36" s="1">
        <v>48</v>
      </c>
      <c r="AB36" s="1">
        <f t="shared" si="0"/>
        <v>0</v>
      </c>
      <c r="AD36" s="1">
        <v>30</v>
      </c>
      <c r="AE36" s="1">
        <f t="shared" si="1"/>
        <v>0</v>
      </c>
    </row>
    <row r="37" spans="1:31" ht="15">
      <c r="A37" s="5">
        <v>32</v>
      </c>
      <c r="B37" s="4"/>
      <c r="C37" s="29"/>
      <c r="D37" s="4"/>
      <c r="E37" s="4"/>
      <c r="F37" s="4"/>
      <c r="G37" s="6"/>
      <c r="H37" s="6"/>
      <c r="I37" s="11">
        <f t="shared" si="6"/>
        <v>110</v>
      </c>
      <c r="J37" s="11">
        <f t="shared" si="7"/>
        <v>3</v>
      </c>
      <c r="K37" s="1">
        <f t="shared" si="8"/>
        <v>110</v>
      </c>
      <c r="L37" s="1">
        <f t="shared" si="9"/>
        <v>3</v>
      </c>
      <c r="M37" s="8"/>
      <c r="N37" s="8"/>
      <c r="O37" s="8"/>
      <c r="P37" s="12">
        <f t="shared" si="2"/>
        <v>0</v>
      </c>
      <c r="Q37" s="8"/>
      <c r="R37" s="8"/>
      <c r="S37" s="8"/>
      <c r="T37" s="8"/>
      <c r="U37" s="12">
        <f t="shared" si="10"/>
        <v>0</v>
      </c>
      <c r="V37" s="12">
        <f t="shared" si="11"/>
        <v>0</v>
      </c>
      <c r="W37" s="13">
        <f t="shared" si="3"/>
        <v>-1000</v>
      </c>
      <c r="X37" s="13">
        <f t="shared" si="4"/>
        <v>-1000</v>
      </c>
      <c r="Y37" s="13">
        <f t="shared" si="5"/>
        <v>-1000</v>
      </c>
      <c r="AA37" s="1">
        <v>49</v>
      </c>
      <c r="AB37" s="1">
        <f t="shared" si="0"/>
        <v>0</v>
      </c>
      <c r="AD37" s="1">
        <v>31</v>
      </c>
      <c r="AE37" s="1">
        <f t="shared" si="1"/>
        <v>0</v>
      </c>
    </row>
    <row r="38" spans="1:32" ht="15">
      <c r="A38" s="5">
        <v>33</v>
      </c>
      <c r="B38" s="4"/>
      <c r="C38" s="29"/>
      <c r="D38" s="4"/>
      <c r="E38" s="4"/>
      <c r="F38" s="4"/>
      <c r="G38" s="6"/>
      <c r="H38" s="6"/>
      <c r="I38" s="11">
        <f t="shared" si="6"/>
        <v>110</v>
      </c>
      <c r="J38" s="11">
        <f t="shared" si="7"/>
        <v>3</v>
      </c>
      <c r="K38" s="1">
        <f t="shared" si="8"/>
        <v>110</v>
      </c>
      <c r="L38" s="1">
        <f t="shared" si="9"/>
        <v>3</v>
      </c>
      <c r="M38" s="8"/>
      <c r="N38" s="8"/>
      <c r="O38" s="8"/>
      <c r="P38" s="12">
        <f t="shared" si="2"/>
        <v>0</v>
      </c>
      <c r="Q38" s="8"/>
      <c r="R38" s="8"/>
      <c r="S38" s="8"/>
      <c r="T38" s="8"/>
      <c r="U38" s="12">
        <f t="shared" si="10"/>
        <v>0</v>
      </c>
      <c r="V38" s="12">
        <f t="shared" si="11"/>
        <v>0</v>
      </c>
      <c r="W38" s="13">
        <f t="shared" si="3"/>
        <v>-1000</v>
      </c>
      <c r="X38" s="13">
        <f t="shared" si="4"/>
        <v>-1000</v>
      </c>
      <c r="Y38" s="13">
        <f t="shared" si="5"/>
        <v>-1000</v>
      </c>
      <c r="AA38" s="1">
        <v>50</v>
      </c>
      <c r="AB38" s="1">
        <f t="shared" si="0"/>
        <v>0</v>
      </c>
      <c r="AD38" s="1">
        <v>32</v>
      </c>
      <c r="AE38" s="1">
        <f t="shared" si="1"/>
        <v>0</v>
      </c>
      <c r="AF38" s="3">
        <v>290000</v>
      </c>
    </row>
    <row r="39" spans="1:31" ht="13.5">
      <c r="A39" s="5">
        <v>34</v>
      </c>
      <c r="B39" s="4"/>
      <c r="C39" s="4"/>
      <c r="D39" s="4"/>
      <c r="E39" s="4"/>
      <c r="F39" s="4"/>
      <c r="G39" s="6"/>
      <c r="H39" s="6"/>
      <c r="I39" s="11">
        <f t="shared" si="6"/>
        <v>110</v>
      </c>
      <c r="J39" s="11">
        <f t="shared" si="7"/>
        <v>3</v>
      </c>
      <c r="K39" s="1">
        <f t="shared" si="8"/>
        <v>110</v>
      </c>
      <c r="L39" s="1">
        <f t="shared" si="9"/>
        <v>3</v>
      </c>
      <c r="M39" s="8"/>
      <c r="N39" s="8"/>
      <c r="O39" s="8"/>
      <c r="P39" s="12">
        <f t="shared" si="2"/>
        <v>0</v>
      </c>
      <c r="Q39" s="8"/>
      <c r="R39" s="8"/>
      <c r="S39" s="8"/>
      <c r="T39" s="8"/>
      <c r="U39" s="12">
        <f t="shared" si="10"/>
        <v>0</v>
      </c>
      <c r="V39" s="12">
        <f t="shared" si="11"/>
        <v>0</v>
      </c>
      <c r="W39" s="13">
        <f t="shared" si="3"/>
        <v>-1000</v>
      </c>
      <c r="X39" s="13">
        <f t="shared" si="4"/>
        <v>-1000</v>
      </c>
      <c r="Y39" s="13">
        <f t="shared" si="5"/>
        <v>-1000</v>
      </c>
      <c r="AA39" s="1">
        <v>51</v>
      </c>
      <c r="AB39" s="1">
        <f t="shared" si="0"/>
        <v>0</v>
      </c>
      <c r="AD39" s="1">
        <v>33</v>
      </c>
      <c r="AE39" s="1">
        <f t="shared" si="1"/>
        <v>0</v>
      </c>
    </row>
    <row r="40" spans="1:31" ht="13.5">
      <c r="A40" s="5">
        <v>35</v>
      </c>
      <c r="B40" s="4"/>
      <c r="C40" s="4"/>
      <c r="D40" s="4"/>
      <c r="E40" s="4"/>
      <c r="F40" s="4"/>
      <c r="G40" s="6"/>
      <c r="H40" s="6"/>
      <c r="I40" s="11">
        <f t="shared" si="6"/>
        <v>110</v>
      </c>
      <c r="J40" s="11">
        <f t="shared" si="7"/>
        <v>3</v>
      </c>
      <c r="K40" s="1">
        <f t="shared" si="8"/>
        <v>110</v>
      </c>
      <c r="L40" s="1">
        <f t="shared" si="9"/>
        <v>3</v>
      </c>
      <c r="M40" s="8"/>
      <c r="N40" s="8"/>
      <c r="O40" s="8"/>
      <c r="P40" s="12">
        <f t="shared" si="2"/>
        <v>0</v>
      </c>
      <c r="Q40" s="8"/>
      <c r="R40" s="8"/>
      <c r="S40" s="8"/>
      <c r="T40" s="8"/>
      <c r="U40" s="12">
        <f t="shared" si="10"/>
        <v>0</v>
      </c>
      <c r="V40" s="12">
        <f t="shared" si="11"/>
        <v>0</v>
      </c>
      <c r="W40" s="13">
        <f t="shared" si="3"/>
        <v>-1000</v>
      </c>
      <c r="X40" s="13">
        <f t="shared" si="4"/>
        <v>-1000</v>
      </c>
      <c r="Y40" s="13">
        <f t="shared" si="5"/>
        <v>-1000</v>
      </c>
      <c r="AA40" s="1">
        <v>52</v>
      </c>
      <c r="AB40" s="1">
        <f t="shared" si="0"/>
        <v>0</v>
      </c>
      <c r="AD40" s="1">
        <v>34</v>
      </c>
      <c r="AE40" s="1">
        <f t="shared" si="1"/>
        <v>0</v>
      </c>
    </row>
    <row r="41" spans="1:31" ht="13.5">
      <c r="A41" s="5">
        <v>36</v>
      </c>
      <c r="B41" s="4"/>
      <c r="C41" s="4"/>
      <c r="D41" s="4"/>
      <c r="E41" s="4"/>
      <c r="F41" s="4"/>
      <c r="G41" s="6"/>
      <c r="H41" s="6"/>
      <c r="I41" s="11">
        <f t="shared" si="6"/>
        <v>110</v>
      </c>
      <c r="J41" s="11">
        <f t="shared" si="7"/>
        <v>3</v>
      </c>
      <c r="K41" s="1">
        <f t="shared" si="8"/>
        <v>110</v>
      </c>
      <c r="L41" s="1">
        <f t="shared" si="9"/>
        <v>3</v>
      </c>
      <c r="M41" s="8"/>
      <c r="N41" s="8"/>
      <c r="O41" s="8"/>
      <c r="P41" s="12">
        <f t="shared" si="2"/>
        <v>0</v>
      </c>
      <c r="Q41" s="8"/>
      <c r="R41" s="8"/>
      <c r="S41" s="8"/>
      <c r="T41" s="8"/>
      <c r="U41" s="12">
        <f t="shared" si="10"/>
        <v>0</v>
      </c>
      <c r="V41" s="12">
        <f t="shared" si="11"/>
        <v>0</v>
      </c>
      <c r="W41" s="13">
        <f t="shared" si="3"/>
        <v>-1000</v>
      </c>
      <c r="X41" s="13">
        <f t="shared" si="4"/>
        <v>-1000</v>
      </c>
      <c r="Y41" s="13">
        <f t="shared" si="5"/>
        <v>-1000</v>
      </c>
      <c r="AA41" s="1">
        <v>53</v>
      </c>
      <c r="AB41" s="1">
        <f t="shared" si="0"/>
        <v>0</v>
      </c>
      <c r="AD41" s="1">
        <v>35</v>
      </c>
      <c r="AE41" s="1">
        <f t="shared" si="1"/>
        <v>0</v>
      </c>
    </row>
    <row r="42" spans="1:31" ht="13.5">
      <c r="A42" s="5">
        <v>37</v>
      </c>
      <c r="B42" s="4"/>
      <c r="C42" s="4"/>
      <c r="D42" s="4"/>
      <c r="E42" s="4"/>
      <c r="F42" s="4"/>
      <c r="G42" s="6"/>
      <c r="H42" s="6"/>
      <c r="I42" s="11">
        <f t="shared" si="6"/>
        <v>110</v>
      </c>
      <c r="J42" s="11">
        <f t="shared" si="7"/>
        <v>3</v>
      </c>
      <c r="K42" s="1">
        <f t="shared" si="8"/>
        <v>110</v>
      </c>
      <c r="L42" s="1">
        <f t="shared" si="9"/>
        <v>3</v>
      </c>
      <c r="M42" s="8"/>
      <c r="N42" s="8"/>
      <c r="O42" s="8"/>
      <c r="P42" s="12">
        <f t="shared" si="2"/>
        <v>0</v>
      </c>
      <c r="Q42" s="8"/>
      <c r="R42" s="8"/>
      <c r="S42" s="8"/>
      <c r="T42" s="8"/>
      <c r="U42" s="12">
        <f t="shared" si="10"/>
        <v>0</v>
      </c>
      <c r="V42" s="12">
        <f t="shared" si="11"/>
        <v>0</v>
      </c>
      <c r="W42" s="13">
        <f t="shared" si="3"/>
        <v>-1000</v>
      </c>
      <c r="X42" s="13">
        <f t="shared" si="4"/>
        <v>-1000</v>
      </c>
      <c r="Y42" s="13">
        <f t="shared" si="5"/>
        <v>-1000</v>
      </c>
      <c r="AA42" s="1">
        <v>54</v>
      </c>
      <c r="AB42" s="1">
        <f t="shared" si="0"/>
        <v>0</v>
      </c>
      <c r="AD42" s="1">
        <v>36</v>
      </c>
      <c r="AE42" s="1">
        <f t="shared" si="1"/>
        <v>0</v>
      </c>
    </row>
    <row r="43" spans="1:31" ht="13.5">
      <c r="A43" s="5">
        <v>38</v>
      </c>
      <c r="B43" s="4"/>
      <c r="C43" s="4"/>
      <c r="D43" s="4"/>
      <c r="E43" s="4"/>
      <c r="F43" s="4"/>
      <c r="G43" s="6"/>
      <c r="H43" s="6"/>
      <c r="I43" s="11">
        <f t="shared" si="6"/>
        <v>110</v>
      </c>
      <c r="J43" s="11">
        <f t="shared" si="7"/>
        <v>3</v>
      </c>
      <c r="K43" s="1">
        <f t="shared" si="8"/>
        <v>110</v>
      </c>
      <c r="L43" s="1">
        <f t="shared" si="9"/>
        <v>3</v>
      </c>
      <c r="M43" s="8"/>
      <c r="N43" s="8"/>
      <c r="O43" s="8"/>
      <c r="P43" s="12">
        <f t="shared" si="2"/>
        <v>0</v>
      </c>
      <c r="Q43" s="8"/>
      <c r="R43" s="8"/>
      <c r="S43" s="8"/>
      <c r="T43" s="8"/>
      <c r="U43" s="12">
        <f t="shared" si="10"/>
        <v>0</v>
      </c>
      <c r="V43" s="12">
        <f t="shared" si="11"/>
        <v>0</v>
      </c>
      <c r="W43" s="13">
        <f t="shared" si="3"/>
        <v>-1000</v>
      </c>
      <c r="X43" s="13">
        <f t="shared" si="4"/>
        <v>-1000</v>
      </c>
      <c r="Y43" s="13">
        <f t="shared" si="5"/>
        <v>-1000</v>
      </c>
      <c r="AA43" s="1">
        <v>55</v>
      </c>
      <c r="AB43" s="1">
        <f t="shared" si="0"/>
        <v>0</v>
      </c>
      <c r="AD43" s="1">
        <v>37</v>
      </c>
      <c r="AE43" s="1">
        <f t="shared" si="1"/>
        <v>0</v>
      </c>
    </row>
    <row r="44" spans="1:31" ht="13.5">
      <c r="A44" s="5">
        <v>39</v>
      </c>
      <c r="B44" s="4"/>
      <c r="C44" s="4"/>
      <c r="D44" s="4"/>
      <c r="E44" s="4"/>
      <c r="F44" s="4"/>
      <c r="G44" s="6"/>
      <c r="H44" s="6"/>
      <c r="I44" s="11">
        <f t="shared" si="6"/>
        <v>110</v>
      </c>
      <c r="J44" s="11">
        <f t="shared" si="7"/>
        <v>3</v>
      </c>
      <c r="K44" s="1">
        <f t="shared" si="8"/>
        <v>110</v>
      </c>
      <c r="L44" s="1">
        <f t="shared" si="9"/>
        <v>3</v>
      </c>
      <c r="M44" s="8"/>
      <c r="N44" s="8"/>
      <c r="O44" s="8"/>
      <c r="P44" s="12">
        <f t="shared" si="2"/>
        <v>0</v>
      </c>
      <c r="Q44" s="8"/>
      <c r="R44" s="8"/>
      <c r="S44" s="8"/>
      <c r="T44" s="8"/>
      <c r="U44" s="12">
        <f t="shared" si="10"/>
        <v>0</v>
      </c>
      <c r="V44" s="12">
        <f t="shared" si="11"/>
        <v>0</v>
      </c>
      <c r="W44" s="13">
        <f t="shared" si="3"/>
        <v>-1000</v>
      </c>
      <c r="X44" s="13">
        <f t="shared" si="4"/>
        <v>-1000</v>
      </c>
      <c r="Y44" s="13">
        <f t="shared" si="5"/>
        <v>-1000</v>
      </c>
      <c r="AA44" s="1">
        <v>56</v>
      </c>
      <c r="AB44" s="1">
        <f t="shared" si="0"/>
        <v>0</v>
      </c>
      <c r="AD44" s="1">
        <v>38</v>
      </c>
      <c r="AE44" s="1">
        <f t="shared" si="1"/>
        <v>0</v>
      </c>
    </row>
    <row r="45" spans="1:31" ht="13.5">
      <c r="A45" s="5">
        <v>40</v>
      </c>
      <c r="B45" s="4"/>
      <c r="C45" s="4"/>
      <c r="D45" s="4"/>
      <c r="E45" s="4"/>
      <c r="F45" s="4"/>
      <c r="G45" s="6"/>
      <c r="H45" s="6"/>
      <c r="I45" s="11">
        <f t="shared" si="6"/>
        <v>110</v>
      </c>
      <c r="J45" s="11">
        <f t="shared" si="7"/>
        <v>3</v>
      </c>
      <c r="K45" s="1">
        <f t="shared" si="8"/>
        <v>110</v>
      </c>
      <c r="L45" s="1">
        <f t="shared" si="9"/>
        <v>3</v>
      </c>
      <c r="M45" s="8"/>
      <c r="N45" s="8"/>
      <c r="O45" s="8"/>
      <c r="P45" s="12">
        <f t="shared" si="2"/>
        <v>0</v>
      </c>
      <c r="Q45" s="8"/>
      <c r="R45" s="8"/>
      <c r="S45" s="8"/>
      <c r="T45" s="8"/>
      <c r="U45" s="12">
        <f t="shared" si="10"/>
        <v>0</v>
      </c>
      <c r="V45" s="12">
        <f t="shared" si="11"/>
        <v>0</v>
      </c>
      <c r="W45" s="13">
        <f t="shared" si="3"/>
        <v>-1000</v>
      </c>
      <c r="X45" s="13">
        <f t="shared" si="4"/>
        <v>-1000</v>
      </c>
      <c r="Y45" s="13">
        <f t="shared" si="5"/>
        <v>-1000</v>
      </c>
      <c r="AA45" s="1">
        <v>57</v>
      </c>
      <c r="AB45" s="1">
        <f t="shared" si="0"/>
        <v>0</v>
      </c>
      <c r="AD45" s="1">
        <v>39</v>
      </c>
      <c r="AE45" s="1">
        <f t="shared" si="1"/>
        <v>0</v>
      </c>
    </row>
    <row r="46" spans="1:31" ht="13.5">
      <c r="A46" s="5">
        <v>41</v>
      </c>
      <c r="B46" s="4"/>
      <c r="C46" s="4"/>
      <c r="D46" s="4"/>
      <c r="E46" s="4"/>
      <c r="F46" s="4"/>
      <c r="G46" s="6"/>
      <c r="H46" s="6"/>
      <c r="I46" s="11">
        <f t="shared" si="6"/>
        <v>110</v>
      </c>
      <c r="J46" s="11">
        <f t="shared" si="7"/>
        <v>3</v>
      </c>
      <c r="K46" s="1">
        <f t="shared" si="8"/>
        <v>110</v>
      </c>
      <c r="L46" s="1">
        <f t="shared" si="9"/>
        <v>3</v>
      </c>
      <c r="M46" s="8"/>
      <c r="N46" s="8"/>
      <c r="O46" s="8"/>
      <c r="P46" s="12">
        <f t="shared" si="2"/>
        <v>0</v>
      </c>
      <c r="Q46" s="8"/>
      <c r="R46" s="8"/>
      <c r="S46" s="8"/>
      <c r="T46" s="8"/>
      <c r="U46" s="12">
        <f t="shared" si="10"/>
        <v>0</v>
      </c>
      <c r="V46" s="12">
        <f t="shared" si="11"/>
        <v>0</v>
      </c>
      <c r="W46" s="13">
        <f t="shared" si="3"/>
        <v>-1000</v>
      </c>
      <c r="X46" s="13">
        <f t="shared" si="4"/>
        <v>-1000</v>
      </c>
      <c r="Y46" s="13">
        <f t="shared" si="5"/>
        <v>-1000</v>
      </c>
      <c r="AA46" s="1">
        <v>58</v>
      </c>
      <c r="AB46" s="1">
        <f t="shared" si="0"/>
        <v>0</v>
      </c>
      <c r="AD46" s="1">
        <v>40</v>
      </c>
      <c r="AE46" s="1">
        <f t="shared" si="1"/>
        <v>0</v>
      </c>
    </row>
    <row r="47" spans="1:31" ht="13.5">
      <c r="A47" s="5">
        <v>42</v>
      </c>
      <c r="B47" s="4"/>
      <c r="C47" s="4"/>
      <c r="D47" s="4"/>
      <c r="E47" s="4"/>
      <c r="F47" s="4"/>
      <c r="G47" s="6"/>
      <c r="H47" s="6"/>
      <c r="I47" s="11">
        <f t="shared" si="6"/>
        <v>110</v>
      </c>
      <c r="J47" s="11">
        <f t="shared" si="7"/>
        <v>3</v>
      </c>
      <c r="K47" s="1">
        <f t="shared" si="8"/>
        <v>110</v>
      </c>
      <c r="L47" s="1">
        <f t="shared" si="9"/>
        <v>3</v>
      </c>
      <c r="M47" s="8"/>
      <c r="N47" s="8"/>
      <c r="O47" s="8"/>
      <c r="P47" s="12">
        <f t="shared" si="2"/>
        <v>0</v>
      </c>
      <c r="Q47" s="8"/>
      <c r="R47" s="8"/>
      <c r="S47" s="8"/>
      <c r="T47" s="8"/>
      <c r="U47" s="12">
        <f t="shared" si="10"/>
        <v>0</v>
      </c>
      <c r="V47" s="12">
        <f t="shared" si="11"/>
        <v>0</v>
      </c>
      <c r="W47" s="13">
        <f t="shared" si="3"/>
        <v>-1000</v>
      </c>
      <c r="X47" s="13">
        <f t="shared" si="4"/>
        <v>-1000</v>
      </c>
      <c r="Y47" s="13">
        <f t="shared" si="5"/>
        <v>-1000</v>
      </c>
      <c r="AA47" s="1">
        <v>59</v>
      </c>
      <c r="AB47" s="1">
        <f t="shared" si="0"/>
        <v>0</v>
      </c>
      <c r="AD47" s="1">
        <v>41</v>
      </c>
      <c r="AE47" s="1">
        <f t="shared" si="1"/>
        <v>0</v>
      </c>
    </row>
    <row r="48" spans="1:32" ht="13.5">
      <c r="A48" s="5">
        <v>43</v>
      </c>
      <c r="B48" s="4"/>
      <c r="C48" s="4"/>
      <c r="D48" s="4"/>
      <c r="E48" s="4"/>
      <c r="F48" s="4"/>
      <c r="G48" s="6"/>
      <c r="H48" s="6"/>
      <c r="I48" s="11">
        <f t="shared" si="6"/>
        <v>110</v>
      </c>
      <c r="J48" s="11">
        <f t="shared" si="7"/>
        <v>3</v>
      </c>
      <c r="K48" s="1">
        <f t="shared" si="8"/>
        <v>110</v>
      </c>
      <c r="L48" s="1">
        <f t="shared" si="9"/>
        <v>3</v>
      </c>
      <c r="M48" s="8"/>
      <c r="N48" s="8"/>
      <c r="O48" s="8"/>
      <c r="P48" s="12">
        <f t="shared" si="2"/>
        <v>0</v>
      </c>
      <c r="Q48" s="8"/>
      <c r="R48" s="8"/>
      <c r="S48" s="8"/>
      <c r="T48" s="8"/>
      <c r="U48" s="12">
        <f t="shared" si="10"/>
        <v>0</v>
      </c>
      <c r="V48" s="12">
        <f t="shared" si="11"/>
        <v>0</v>
      </c>
      <c r="W48" s="13">
        <f t="shared" si="3"/>
        <v>-1000</v>
      </c>
      <c r="X48" s="13">
        <f t="shared" si="4"/>
        <v>-1000</v>
      </c>
      <c r="Y48" s="13">
        <f t="shared" si="5"/>
        <v>-1000</v>
      </c>
      <c r="AA48" s="1">
        <v>60</v>
      </c>
      <c r="AB48" s="1">
        <f t="shared" si="0"/>
        <v>0</v>
      </c>
      <c r="AD48" s="1">
        <v>42</v>
      </c>
      <c r="AE48" s="1">
        <f t="shared" si="1"/>
        <v>0</v>
      </c>
      <c r="AF48" s="3">
        <v>310000</v>
      </c>
    </row>
    <row r="49" spans="1:31" ht="13.5">
      <c r="A49" s="5">
        <v>44</v>
      </c>
      <c r="B49" s="4"/>
      <c r="C49" s="4"/>
      <c r="D49" s="4"/>
      <c r="E49" s="4"/>
      <c r="F49" s="4"/>
      <c r="G49" s="6"/>
      <c r="H49" s="6"/>
      <c r="I49" s="11">
        <f t="shared" si="6"/>
        <v>110</v>
      </c>
      <c r="J49" s="11">
        <f t="shared" si="7"/>
        <v>3</v>
      </c>
      <c r="K49" s="1">
        <f t="shared" si="8"/>
        <v>110</v>
      </c>
      <c r="L49" s="1">
        <f t="shared" si="9"/>
        <v>3</v>
      </c>
      <c r="M49" s="8"/>
      <c r="N49" s="8"/>
      <c r="O49" s="8"/>
      <c r="P49" s="12">
        <f t="shared" si="2"/>
        <v>0</v>
      </c>
      <c r="Q49" s="8"/>
      <c r="R49" s="8"/>
      <c r="S49" s="8"/>
      <c r="T49" s="8"/>
      <c r="U49" s="12">
        <f t="shared" si="10"/>
        <v>0</v>
      </c>
      <c r="V49" s="12">
        <f t="shared" si="11"/>
        <v>0</v>
      </c>
      <c r="W49" s="13">
        <f t="shared" si="3"/>
        <v>-1000</v>
      </c>
      <c r="X49" s="13">
        <f t="shared" si="4"/>
        <v>-1000</v>
      </c>
      <c r="Y49" s="13">
        <f t="shared" si="5"/>
        <v>-1000</v>
      </c>
      <c r="AD49" s="1">
        <v>43</v>
      </c>
      <c r="AE49" s="1">
        <f t="shared" si="1"/>
        <v>0</v>
      </c>
    </row>
    <row r="50" spans="1:31" ht="13.5">
      <c r="A50" s="5">
        <v>45</v>
      </c>
      <c r="B50" s="4"/>
      <c r="C50" s="4"/>
      <c r="D50" s="4"/>
      <c r="E50" s="4"/>
      <c r="F50" s="4"/>
      <c r="G50" s="6"/>
      <c r="H50" s="6"/>
      <c r="I50" s="11">
        <f t="shared" si="6"/>
        <v>110</v>
      </c>
      <c r="J50" s="11">
        <f t="shared" si="7"/>
        <v>3</v>
      </c>
      <c r="K50" s="1">
        <f t="shared" si="8"/>
        <v>110</v>
      </c>
      <c r="L50" s="1">
        <f t="shared" si="9"/>
        <v>3</v>
      </c>
      <c r="M50" s="8"/>
      <c r="N50" s="8"/>
      <c r="O50" s="8"/>
      <c r="P50" s="12">
        <f t="shared" si="2"/>
        <v>0</v>
      </c>
      <c r="Q50" s="8"/>
      <c r="R50" s="8"/>
      <c r="S50" s="8"/>
      <c r="T50" s="8"/>
      <c r="U50" s="12">
        <f t="shared" si="10"/>
        <v>0</v>
      </c>
      <c r="V50" s="12">
        <f t="shared" si="11"/>
        <v>0</v>
      </c>
      <c r="W50" s="13">
        <f t="shared" si="3"/>
        <v>-1000</v>
      </c>
      <c r="X50" s="13">
        <f t="shared" si="4"/>
        <v>-1000</v>
      </c>
      <c r="Y50" s="13">
        <f t="shared" si="5"/>
        <v>-1000</v>
      </c>
      <c r="AD50" s="1">
        <v>44</v>
      </c>
      <c r="AE50" s="1">
        <f t="shared" si="1"/>
        <v>0</v>
      </c>
    </row>
    <row r="51" spans="1:31" ht="13.5">
      <c r="A51" s="5">
        <v>46</v>
      </c>
      <c r="B51" s="4"/>
      <c r="C51" s="4"/>
      <c r="D51" s="4"/>
      <c r="E51" s="4"/>
      <c r="F51" s="4"/>
      <c r="G51" s="6"/>
      <c r="H51" s="6"/>
      <c r="I51" s="11">
        <f t="shared" si="6"/>
        <v>110</v>
      </c>
      <c r="J51" s="11">
        <f t="shared" si="7"/>
        <v>3</v>
      </c>
      <c r="K51" s="1">
        <f t="shared" si="8"/>
        <v>110</v>
      </c>
      <c r="L51" s="1">
        <f t="shared" si="9"/>
        <v>3</v>
      </c>
      <c r="M51" s="8"/>
      <c r="N51" s="8"/>
      <c r="O51" s="8"/>
      <c r="P51" s="12">
        <f t="shared" si="2"/>
        <v>0</v>
      </c>
      <c r="Q51" s="8"/>
      <c r="R51" s="8"/>
      <c r="S51" s="8"/>
      <c r="T51" s="8"/>
      <c r="U51" s="12">
        <f t="shared" si="10"/>
        <v>0</v>
      </c>
      <c r="V51" s="12">
        <f t="shared" si="11"/>
        <v>0</v>
      </c>
      <c r="W51" s="13">
        <f t="shared" si="3"/>
        <v>-1000</v>
      </c>
      <c r="X51" s="13">
        <f t="shared" si="4"/>
        <v>-1000</v>
      </c>
      <c r="Y51" s="13">
        <f t="shared" si="5"/>
        <v>-1000</v>
      </c>
      <c r="AD51" s="1">
        <v>45</v>
      </c>
      <c r="AE51" s="1">
        <f t="shared" si="1"/>
        <v>0</v>
      </c>
    </row>
    <row r="52" spans="1:25" ht="13.5">
      <c r="A52" s="5">
        <v>47</v>
      </c>
      <c r="B52" s="4"/>
      <c r="C52" s="4"/>
      <c r="D52" s="4"/>
      <c r="E52" s="4"/>
      <c r="F52" s="4"/>
      <c r="G52" s="6"/>
      <c r="H52" s="6"/>
      <c r="I52" s="11">
        <f t="shared" si="6"/>
        <v>110</v>
      </c>
      <c r="J52" s="11">
        <f t="shared" si="7"/>
        <v>3</v>
      </c>
      <c r="K52" s="1">
        <f t="shared" si="8"/>
        <v>110</v>
      </c>
      <c r="L52" s="1">
        <f t="shared" si="9"/>
        <v>3</v>
      </c>
      <c r="M52" s="8"/>
      <c r="N52" s="8"/>
      <c r="O52" s="8"/>
      <c r="P52" s="12">
        <f t="shared" si="2"/>
        <v>0</v>
      </c>
      <c r="Q52" s="8"/>
      <c r="R52" s="8"/>
      <c r="S52" s="8"/>
      <c r="T52" s="8"/>
      <c r="U52" s="12">
        <f t="shared" si="10"/>
        <v>0</v>
      </c>
      <c r="V52" s="12">
        <f t="shared" si="11"/>
        <v>0</v>
      </c>
      <c r="W52" s="13">
        <f t="shared" si="3"/>
        <v>-1000</v>
      </c>
      <c r="X52" s="13">
        <f t="shared" si="4"/>
        <v>-1000</v>
      </c>
      <c r="Y52" s="13">
        <f t="shared" si="5"/>
        <v>-1000</v>
      </c>
    </row>
    <row r="53" spans="1:25" ht="13.5">
      <c r="A53" s="5">
        <v>48</v>
      </c>
      <c r="B53" s="4"/>
      <c r="C53" s="4"/>
      <c r="D53" s="4"/>
      <c r="E53" s="4"/>
      <c r="F53" s="4"/>
      <c r="G53" s="6"/>
      <c r="H53" s="6"/>
      <c r="I53" s="11">
        <f t="shared" si="6"/>
        <v>110</v>
      </c>
      <c r="J53" s="11">
        <f t="shared" si="7"/>
        <v>3</v>
      </c>
      <c r="K53" s="1">
        <f t="shared" si="8"/>
        <v>110</v>
      </c>
      <c r="L53" s="1">
        <f t="shared" si="9"/>
        <v>3</v>
      </c>
      <c r="M53" s="8"/>
      <c r="N53" s="8"/>
      <c r="O53" s="8"/>
      <c r="P53" s="12">
        <f t="shared" si="2"/>
        <v>0</v>
      </c>
      <c r="Q53" s="8"/>
      <c r="R53" s="8"/>
      <c r="S53" s="8"/>
      <c r="T53" s="8"/>
      <c r="U53" s="12">
        <f t="shared" si="10"/>
        <v>0</v>
      </c>
      <c r="V53" s="12">
        <f t="shared" si="11"/>
        <v>0</v>
      </c>
      <c r="W53" s="13">
        <f t="shared" si="3"/>
        <v>-1000</v>
      </c>
      <c r="X53" s="13">
        <f t="shared" si="4"/>
        <v>-1000</v>
      </c>
      <c r="Y53" s="13">
        <f t="shared" si="5"/>
        <v>-1000</v>
      </c>
    </row>
    <row r="54" spans="1:25" ht="13.5">
      <c r="A54" s="5">
        <v>49</v>
      </c>
      <c r="B54" s="4"/>
      <c r="C54" s="4"/>
      <c r="D54" s="4"/>
      <c r="E54" s="4"/>
      <c r="F54" s="4"/>
      <c r="G54" s="6"/>
      <c r="H54" s="6"/>
      <c r="I54" s="11">
        <f t="shared" si="6"/>
        <v>110</v>
      </c>
      <c r="J54" s="11">
        <f t="shared" si="7"/>
        <v>3</v>
      </c>
      <c r="K54" s="1">
        <f t="shared" si="8"/>
        <v>110</v>
      </c>
      <c r="L54" s="1">
        <f t="shared" si="9"/>
        <v>3</v>
      </c>
      <c r="M54" s="8"/>
      <c r="N54" s="8"/>
      <c r="O54" s="8"/>
      <c r="P54" s="12">
        <f t="shared" si="2"/>
        <v>0</v>
      </c>
      <c r="Q54" s="8"/>
      <c r="R54" s="8"/>
      <c r="S54" s="8"/>
      <c r="T54" s="8"/>
      <c r="U54" s="12">
        <f t="shared" si="10"/>
        <v>0</v>
      </c>
      <c r="V54" s="12">
        <f t="shared" si="11"/>
        <v>0</v>
      </c>
      <c r="W54" s="13">
        <f t="shared" si="3"/>
        <v>-1000</v>
      </c>
      <c r="X54" s="13">
        <f t="shared" si="4"/>
        <v>-1000</v>
      </c>
      <c r="Y54" s="13">
        <f t="shared" si="5"/>
        <v>-1000</v>
      </c>
    </row>
    <row r="55" spans="1:25" ht="13.5">
      <c r="A55" s="5">
        <v>50</v>
      </c>
      <c r="B55" s="4"/>
      <c r="C55" s="4"/>
      <c r="D55" s="4"/>
      <c r="E55" s="4"/>
      <c r="F55" s="4"/>
      <c r="G55" s="6"/>
      <c r="H55" s="6"/>
      <c r="I55" s="11">
        <f t="shared" si="6"/>
        <v>110</v>
      </c>
      <c r="J55" s="11">
        <f t="shared" si="7"/>
        <v>3</v>
      </c>
      <c r="K55" s="1">
        <f t="shared" si="8"/>
        <v>110</v>
      </c>
      <c r="L55" s="1">
        <f t="shared" si="9"/>
        <v>3</v>
      </c>
      <c r="M55" s="8"/>
      <c r="N55" s="8"/>
      <c r="O55" s="8"/>
      <c r="P55" s="12">
        <f t="shared" si="2"/>
        <v>0</v>
      </c>
      <c r="Q55" s="8"/>
      <c r="R55" s="8"/>
      <c r="S55" s="8"/>
      <c r="T55" s="8"/>
      <c r="U55" s="12">
        <f t="shared" si="10"/>
        <v>0</v>
      </c>
      <c r="V55" s="12">
        <f t="shared" si="11"/>
        <v>0</v>
      </c>
      <c r="W55" s="13">
        <f t="shared" si="3"/>
        <v>-1000</v>
      </c>
      <c r="X55" s="13">
        <f t="shared" si="4"/>
        <v>-1000</v>
      </c>
      <c r="Y55" s="13">
        <f t="shared" si="5"/>
        <v>-1000</v>
      </c>
    </row>
    <row r="56" spans="1:25" ht="13.5">
      <c r="A56" s="5">
        <v>51</v>
      </c>
      <c r="B56" s="4"/>
      <c r="C56" s="4"/>
      <c r="D56" s="4"/>
      <c r="E56" s="4"/>
      <c r="F56" s="4"/>
      <c r="G56" s="6"/>
      <c r="H56" s="6"/>
      <c r="I56" s="11">
        <f t="shared" si="6"/>
        <v>110</v>
      </c>
      <c r="J56" s="11">
        <f t="shared" si="7"/>
        <v>3</v>
      </c>
      <c r="K56" s="1">
        <f t="shared" si="8"/>
        <v>110</v>
      </c>
      <c r="L56" s="1">
        <f t="shared" si="9"/>
        <v>3</v>
      </c>
      <c r="M56" s="8"/>
      <c r="N56" s="8"/>
      <c r="O56" s="8"/>
      <c r="P56" s="12">
        <f t="shared" si="2"/>
        <v>0</v>
      </c>
      <c r="Q56" s="8"/>
      <c r="R56" s="8"/>
      <c r="S56" s="8"/>
      <c r="T56" s="8"/>
      <c r="U56" s="12">
        <f t="shared" si="10"/>
        <v>0</v>
      </c>
      <c r="V56" s="12">
        <f t="shared" si="11"/>
        <v>0</v>
      </c>
      <c r="W56" s="13">
        <f t="shared" si="3"/>
        <v>-1000</v>
      </c>
      <c r="X56" s="13">
        <f t="shared" si="4"/>
        <v>-1000</v>
      </c>
      <c r="Y56" s="13">
        <f t="shared" si="5"/>
        <v>-1000</v>
      </c>
    </row>
    <row r="57" spans="1:25" ht="13.5">
      <c r="A57" s="5">
        <v>52</v>
      </c>
      <c r="B57" s="4"/>
      <c r="C57" s="4"/>
      <c r="D57" s="4"/>
      <c r="E57" s="4"/>
      <c r="F57" s="4"/>
      <c r="G57" s="6"/>
      <c r="H57" s="6"/>
      <c r="I57" s="11">
        <f t="shared" si="6"/>
        <v>110</v>
      </c>
      <c r="J57" s="11">
        <f t="shared" si="7"/>
        <v>3</v>
      </c>
      <c r="K57" s="1">
        <f t="shared" si="8"/>
        <v>110</v>
      </c>
      <c r="L57" s="1">
        <f t="shared" si="9"/>
        <v>3</v>
      </c>
      <c r="M57" s="8"/>
      <c r="N57" s="8"/>
      <c r="O57" s="8"/>
      <c r="P57" s="12">
        <f t="shared" si="2"/>
        <v>0</v>
      </c>
      <c r="Q57" s="8"/>
      <c r="R57" s="8"/>
      <c r="S57" s="8"/>
      <c r="T57" s="8"/>
      <c r="U57" s="12">
        <f t="shared" si="10"/>
        <v>0</v>
      </c>
      <c r="V57" s="12">
        <f t="shared" si="11"/>
        <v>0</v>
      </c>
      <c r="W57" s="13">
        <f t="shared" si="3"/>
        <v>-1000</v>
      </c>
      <c r="X57" s="13">
        <f t="shared" si="4"/>
        <v>-1000</v>
      </c>
      <c r="Y57" s="13">
        <f t="shared" si="5"/>
        <v>-1000</v>
      </c>
    </row>
    <row r="58" spans="1:25" ht="13.5">
      <c r="A58" s="5">
        <v>53</v>
      </c>
      <c r="B58" s="4"/>
      <c r="C58" s="4"/>
      <c r="D58" s="4"/>
      <c r="E58" s="4"/>
      <c r="F58" s="4"/>
      <c r="G58" s="6"/>
      <c r="H58" s="6"/>
      <c r="I58" s="11">
        <f t="shared" si="6"/>
        <v>110</v>
      </c>
      <c r="J58" s="11">
        <f t="shared" si="7"/>
        <v>3</v>
      </c>
      <c r="K58" s="1">
        <f t="shared" si="8"/>
        <v>110</v>
      </c>
      <c r="L58" s="1">
        <f t="shared" si="9"/>
        <v>3</v>
      </c>
      <c r="M58" s="8"/>
      <c r="N58" s="8"/>
      <c r="O58" s="8"/>
      <c r="P58" s="12">
        <f t="shared" si="2"/>
        <v>0</v>
      </c>
      <c r="Q58" s="8"/>
      <c r="R58" s="8"/>
      <c r="S58" s="8"/>
      <c r="T58" s="8"/>
      <c r="U58" s="12">
        <f t="shared" si="10"/>
        <v>0</v>
      </c>
      <c r="V58" s="12">
        <f t="shared" si="11"/>
        <v>0</v>
      </c>
      <c r="W58" s="13">
        <f t="shared" si="3"/>
        <v>-1000</v>
      </c>
      <c r="X58" s="13">
        <f t="shared" si="4"/>
        <v>-1000</v>
      </c>
      <c r="Y58" s="13">
        <f t="shared" si="5"/>
        <v>-1000</v>
      </c>
    </row>
    <row r="59" spans="1:25" ht="13.5">
      <c r="A59" s="5">
        <v>54</v>
      </c>
      <c r="B59" s="4"/>
      <c r="C59" s="4"/>
      <c r="D59" s="4"/>
      <c r="E59" s="4"/>
      <c r="F59" s="4"/>
      <c r="G59" s="6"/>
      <c r="H59" s="6"/>
      <c r="I59" s="11">
        <f t="shared" si="6"/>
        <v>110</v>
      </c>
      <c r="J59" s="11">
        <f t="shared" si="7"/>
        <v>3</v>
      </c>
      <c r="K59" s="1">
        <f t="shared" si="8"/>
        <v>110</v>
      </c>
      <c r="L59" s="1">
        <f t="shared" si="9"/>
        <v>3</v>
      </c>
      <c r="M59" s="8"/>
      <c r="N59" s="8"/>
      <c r="O59" s="8"/>
      <c r="P59" s="12">
        <f t="shared" si="2"/>
        <v>0</v>
      </c>
      <c r="Q59" s="8"/>
      <c r="R59" s="8"/>
      <c r="S59" s="8"/>
      <c r="T59" s="8"/>
      <c r="U59" s="12">
        <f t="shared" si="10"/>
        <v>0</v>
      </c>
      <c r="V59" s="12">
        <f t="shared" si="11"/>
        <v>0</v>
      </c>
      <c r="W59" s="13">
        <f t="shared" si="3"/>
        <v>-1000</v>
      </c>
      <c r="X59" s="13">
        <f t="shared" si="4"/>
        <v>-1000</v>
      </c>
      <c r="Y59" s="13">
        <f t="shared" si="5"/>
        <v>-1000</v>
      </c>
    </row>
    <row r="60" spans="1:25" ht="13.5">
      <c r="A60" s="5">
        <v>55</v>
      </c>
      <c r="B60" s="4"/>
      <c r="C60" s="4"/>
      <c r="D60" s="4"/>
      <c r="E60" s="4"/>
      <c r="F60" s="4"/>
      <c r="G60" s="6"/>
      <c r="H60" s="6"/>
      <c r="I60" s="11">
        <f t="shared" si="6"/>
        <v>110</v>
      </c>
      <c r="J60" s="11">
        <f t="shared" si="7"/>
        <v>3</v>
      </c>
      <c r="K60" s="1">
        <f t="shared" si="8"/>
        <v>110</v>
      </c>
      <c r="L60" s="1">
        <f t="shared" si="9"/>
        <v>3</v>
      </c>
      <c r="M60" s="8"/>
      <c r="N60" s="8"/>
      <c r="O60" s="8"/>
      <c r="P60" s="12">
        <f t="shared" si="2"/>
        <v>0</v>
      </c>
      <c r="Q60" s="8"/>
      <c r="R60" s="8"/>
      <c r="S60" s="8"/>
      <c r="T60" s="8"/>
      <c r="U60" s="12">
        <f t="shared" si="10"/>
        <v>0</v>
      </c>
      <c r="V60" s="12">
        <f t="shared" si="11"/>
        <v>0</v>
      </c>
      <c r="W60" s="13">
        <f t="shared" si="3"/>
        <v>-1000</v>
      </c>
      <c r="X60" s="13">
        <f t="shared" si="4"/>
        <v>-1000</v>
      </c>
      <c r="Y60" s="13">
        <f t="shared" si="5"/>
        <v>-1000</v>
      </c>
    </row>
    <row r="61" spans="1:25" ht="13.5">
      <c r="A61" s="5">
        <v>56</v>
      </c>
      <c r="B61" s="4"/>
      <c r="C61" s="4"/>
      <c r="D61" s="4"/>
      <c r="E61" s="4"/>
      <c r="F61" s="4"/>
      <c r="G61" s="6"/>
      <c r="H61" s="6"/>
      <c r="I61" s="11">
        <f aca="true" t="shared" si="12" ref="I61:I67">DATEDIF(G61,$C$3,"Y")</f>
        <v>110</v>
      </c>
      <c r="J61" s="11">
        <f aca="true" t="shared" si="13" ref="J61:J67">DATEDIF(G61,$C$3,"YM")</f>
        <v>3</v>
      </c>
      <c r="K61" s="1">
        <f aca="true" t="shared" si="14" ref="K61:K67">DATEDIF(H61,$C$3,"Y")</f>
        <v>110</v>
      </c>
      <c r="L61" s="1">
        <f aca="true" t="shared" si="15" ref="L61:L67">DATEDIF(H61,$C$3,"YM")</f>
        <v>3</v>
      </c>
      <c r="M61" s="8"/>
      <c r="N61" s="8"/>
      <c r="O61" s="8"/>
      <c r="P61" s="12">
        <f aca="true" t="shared" si="16" ref="P61:P67">SUM(M61:O61)</f>
        <v>0</v>
      </c>
      <c r="Q61" s="8"/>
      <c r="R61" s="8"/>
      <c r="S61" s="8"/>
      <c r="T61" s="8"/>
      <c r="U61" s="12">
        <f aca="true" t="shared" si="17" ref="U61:U67">SUM(Q61:T61)</f>
        <v>0</v>
      </c>
      <c r="V61" s="12">
        <f aca="true" t="shared" si="18" ref="V61:V67">P61+U61</f>
        <v>0</v>
      </c>
      <c r="W61" s="13">
        <f t="shared" si="3"/>
        <v>-1000</v>
      </c>
      <c r="X61" s="13">
        <f t="shared" si="4"/>
        <v>-1000</v>
      </c>
      <c r="Y61" s="13">
        <f t="shared" si="5"/>
        <v>-1000</v>
      </c>
    </row>
    <row r="62" spans="1:25" ht="13.5">
      <c r="A62" s="5">
        <v>57</v>
      </c>
      <c r="B62" s="4"/>
      <c r="C62" s="4"/>
      <c r="D62" s="4"/>
      <c r="E62" s="4"/>
      <c r="F62" s="4"/>
      <c r="G62" s="6"/>
      <c r="H62" s="6"/>
      <c r="I62" s="11">
        <f t="shared" si="12"/>
        <v>110</v>
      </c>
      <c r="J62" s="11">
        <f t="shared" si="13"/>
        <v>3</v>
      </c>
      <c r="K62" s="1">
        <f t="shared" si="14"/>
        <v>110</v>
      </c>
      <c r="L62" s="1">
        <f t="shared" si="15"/>
        <v>3</v>
      </c>
      <c r="M62" s="8"/>
      <c r="N62" s="8"/>
      <c r="O62" s="8"/>
      <c r="P62" s="12">
        <f t="shared" si="16"/>
        <v>0</v>
      </c>
      <c r="Q62" s="8"/>
      <c r="R62" s="8"/>
      <c r="S62" s="8"/>
      <c r="T62" s="8"/>
      <c r="U62" s="12">
        <f t="shared" si="17"/>
        <v>0</v>
      </c>
      <c r="V62" s="12">
        <f t="shared" si="18"/>
        <v>0</v>
      </c>
      <c r="W62" s="13">
        <f t="shared" si="3"/>
        <v>-1000</v>
      </c>
      <c r="X62" s="13">
        <f t="shared" si="4"/>
        <v>-1000</v>
      </c>
      <c r="Y62" s="13">
        <f t="shared" si="5"/>
        <v>-1000</v>
      </c>
    </row>
    <row r="63" spans="1:25" ht="13.5">
      <c r="A63" s="5">
        <v>58</v>
      </c>
      <c r="B63" s="4"/>
      <c r="C63" s="4"/>
      <c r="D63" s="4"/>
      <c r="E63" s="4"/>
      <c r="F63" s="4"/>
      <c r="G63" s="6"/>
      <c r="H63" s="6"/>
      <c r="I63" s="11">
        <f t="shared" si="12"/>
        <v>110</v>
      </c>
      <c r="J63" s="11">
        <f t="shared" si="13"/>
        <v>3</v>
      </c>
      <c r="K63" s="1">
        <f t="shared" si="14"/>
        <v>110</v>
      </c>
      <c r="L63" s="1">
        <f t="shared" si="15"/>
        <v>3</v>
      </c>
      <c r="M63" s="8"/>
      <c r="N63" s="8"/>
      <c r="O63" s="8"/>
      <c r="P63" s="12">
        <f t="shared" si="16"/>
        <v>0</v>
      </c>
      <c r="Q63" s="8"/>
      <c r="R63" s="8"/>
      <c r="S63" s="8"/>
      <c r="T63" s="8"/>
      <c r="U63" s="12">
        <f t="shared" si="17"/>
        <v>0</v>
      </c>
      <c r="V63" s="12">
        <f t="shared" si="18"/>
        <v>0</v>
      </c>
      <c r="W63" s="13">
        <f t="shared" si="3"/>
        <v>-1000</v>
      </c>
      <c r="X63" s="13">
        <f t="shared" si="4"/>
        <v>-1000</v>
      </c>
      <c r="Y63" s="13">
        <f t="shared" si="5"/>
        <v>-1000</v>
      </c>
    </row>
    <row r="64" spans="1:25" ht="13.5">
      <c r="A64" s="5">
        <v>59</v>
      </c>
      <c r="B64" s="4"/>
      <c r="C64" s="4"/>
      <c r="D64" s="4"/>
      <c r="E64" s="4"/>
      <c r="F64" s="4"/>
      <c r="G64" s="6"/>
      <c r="H64" s="6"/>
      <c r="I64" s="11">
        <f t="shared" si="12"/>
        <v>110</v>
      </c>
      <c r="J64" s="11">
        <f t="shared" si="13"/>
        <v>3</v>
      </c>
      <c r="K64" s="1">
        <f t="shared" si="14"/>
        <v>110</v>
      </c>
      <c r="L64" s="1">
        <f t="shared" si="15"/>
        <v>3</v>
      </c>
      <c r="M64" s="8"/>
      <c r="N64" s="8"/>
      <c r="O64" s="8"/>
      <c r="P64" s="12">
        <f t="shared" si="16"/>
        <v>0</v>
      </c>
      <c r="Q64" s="8"/>
      <c r="R64" s="8"/>
      <c r="S64" s="8"/>
      <c r="T64" s="8"/>
      <c r="U64" s="12">
        <f t="shared" si="17"/>
        <v>0</v>
      </c>
      <c r="V64" s="12">
        <f t="shared" si="18"/>
        <v>0</v>
      </c>
      <c r="W64" s="13">
        <f t="shared" si="3"/>
        <v>-1000</v>
      </c>
      <c r="X64" s="13">
        <f t="shared" si="4"/>
        <v>-1000</v>
      </c>
      <c r="Y64" s="13">
        <f t="shared" si="5"/>
        <v>-1000</v>
      </c>
    </row>
    <row r="65" spans="1:25" ht="13.5">
      <c r="A65" s="5">
        <v>60</v>
      </c>
      <c r="B65" s="4"/>
      <c r="C65" s="4"/>
      <c r="D65" s="4"/>
      <c r="E65" s="4"/>
      <c r="F65" s="4"/>
      <c r="G65" s="6"/>
      <c r="H65" s="6"/>
      <c r="I65" s="11">
        <f t="shared" si="12"/>
        <v>110</v>
      </c>
      <c r="J65" s="11">
        <f t="shared" si="13"/>
        <v>3</v>
      </c>
      <c r="K65" s="1">
        <f t="shared" si="14"/>
        <v>110</v>
      </c>
      <c r="L65" s="1">
        <f t="shared" si="15"/>
        <v>3</v>
      </c>
      <c r="M65" s="8"/>
      <c r="N65" s="8"/>
      <c r="O65" s="8"/>
      <c r="P65" s="12">
        <f t="shared" si="16"/>
        <v>0</v>
      </c>
      <c r="Q65" s="8"/>
      <c r="R65" s="8"/>
      <c r="S65" s="8"/>
      <c r="T65" s="8"/>
      <c r="U65" s="12">
        <f t="shared" si="17"/>
        <v>0</v>
      </c>
      <c r="V65" s="12">
        <f t="shared" si="18"/>
        <v>0</v>
      </c>
      <c r="W65" s="13">
        <f t="shared" si="3"/>
        <v>-1000</v>
      </c>
      <c r="X65" s="13">
        <f t="shared" si="4"/>
        <v>-1000</v>
      </c>
      <c r="Y65" s="13">
        <f t="shared" si="5"/>
        <v>-1000</v>
      </c>
    </row>
    <row r="66" spans="1:25" ht="13.5">
      <c r="A66" s="5">
        <v>61</v>
      </c>
      <c r="B66" s="4"/>
      <c r="C66" s="4"/>
      <c r="D66" s="4"/>
      <c r="E66" s="4"/>
      <c r="F66" s="4"/>
      <c r="G66" s="6"/>
      <c r="H66" s="6"/>
      <c r="I66" s="11">
        <f t="shared" si="12"/>
        <v>110</v>
      </c>
      <c r="J66" s="11">
        <f t="shared" si="13"/>
        <v>3</v>
      </c>
      <c r="K66" s="1">
        <f t="shared" si="14"/>
        <v>110</v>
      </c>
      <c r="L66" s="1">
        <f t="shared" si="15"/>
        <v>3</v>
      </c>
      <c r="M66" s="8"/>
      <c r="N66" s="8"/>
      <c r="O66" s="8"/>
      <c r="P66" s="12">
        <f t="shared" si="16"/>
        <v>0</v>
      </c>
      <c r="Q66" s="8"/>
      <c r="R66" s="8"/>
      <c r="S66" s="8"/>
      <c r="T66" s="8"/>
      <c r="U66" s="12">
        <f t="shared" si="17"/>
        <v>0</v>
      </c>
      <c r="V66" s="12">
        <f t="shared" si="18"/>
        <v>0</v>
      </c>
      <c r="W66" s="13">
        <f t="shared" si="3"/>
        <v>-1000</v>
      </c>
      <c r="X66" s="13">
        <f t="shared" si="4"/>
        <v>-1000</v>
      </c>
      <c r="Y66" s="13">
        <f t="shared" si="5"/>
        <v>-1000</v>
      </c>
    </row>
    <row r="67" spans="1:25" ht="13.5">
      <c r="A67" s="5">
        <v>62</v>
      </c>
      <c r="B67" s="4"/>
      <c r="C67" s="4"/>
      <c r="D67" s="4"/>
      <c r="E67" s="4"/>
      <c r="F67" s="4"/>
      <c r="G67" s="6"/>
      <c r="H67" s="6"/>
      <c r="I67" s="11">
        <f t="shared" si="12"/>
        <v>110</v>
      </c>
      <c r="J67" s="11">
        <f t="shared" si="13"/>
        <v>3</v>
      </c>
      <c r="K67" s="1">
        <f t="shared" si="14"/>
        <v>110</v>
      </c>
      <c r="L67" s="1">
        <f t="shared" si="15"/>
        <v>3</v>
      </c>
      <c r="M67" s="8"/>
      <c r="N67" s="8"/>
      <c r="O67" s="8"/>
      <c r="P67" s="12">
        <f t="shared" si="16"/>
        <v>0</v>
      </c>
      <c r="Q67" s="8"/>
      <c r="R67" s="8"/>
      <c r="S67" s="8"/>
      <c r="T67" s="8"/>
      <c r="U67" s="12">
        <f t="shared" si="17"/>
        <v>0</v>
      </c>
      <c r="V67" s="12">
        <f t="shared" si="18"/>
        <v>0</v>
      </c>
      <c r="W67" s="13">
        <f t="shared" si="3"/>
        <v>-1000</v>
      </c>
      <c r="X67" s="13">
        <f t="shared" si="4"/>
        <v>-1000</v>
      </c>
      <c r="Y67" s="13">
        <f t="shared" si="5"/>
        <v>-1000</v>
      </c>
    </row>
    <row r="68" spans="1:25" ht="13.5">
      <c r="A68" s="5">
        <v>63</v>
      </c>
      <c r="B68" s="4"/>
      <c r="C68" s="4"/>
      <c r="D68" s="4"/>
      <c r="E68" s="4"/>
      <c r="F68" s="4"/>
      <c r="G68" s="6"/>
      <c r="H68" s="6"/>
      <c r="I68" s="11">
        <f aca="true" t="shared" si="19" ref="I68:I75">DATEDIF(G68,$C$3,"Y")</f>
        <v>110</v>
      </c>
      <c r="J68" s="11">
        <f aca="true" t="shared" si="20" ref="J68:J75">DATEDIF(G68,$C$3,"YM")</f>
        <v>3</v>
      </c>
      <c r="K68" s="1">
        <f aca="true" t="shared" si="21" ref="K68:K75">DATEDIF(H68,$C$3,"Y")</f>
        <v>110</v>
      </c>
      <c r="L68" s="1">
        <f aca="true" t="shared" si="22" ref="L68:L75">DATEDIF(H68,$C$3,"YM")</f>
        <v>3</v>
      </c>
      <c r="M68" s="8"/>
      <c r="N68" s="8"/>
      <c r="O68" s="8"/>
      <c r="P68" s="12">
        <f aca="true" t="shared" si="23" ref="P68:P75">SUM(M68:O68)</f>
        <v>0</v>
      </c>
      <c r="Q68" s="8"/>
      <c r="R68" s="8"/>
      <c r="S68" s="8"/>
      <c r="T68" s="8"/>
      <c r="U68" s="12">
        <f aca="true" t="shared" si="24" ref="U68:U75">SUM(Q68:T68)</f>
        <v>0</v>
      </c>
      <c r="V68" s="12">
        <f aca="true" t="shared" si="25" ref="V68:V75">P68+U68</f>
        <v>0</v>
      </c>
      <c r="W68" s="13">
        <f t="shared" si="3"/>
        <v>-1000</v>
      </c>
      <c r="X68" s="13">
        <f t="shared" si="4"/>
        <v>-1000</v>
      </c>
      <c r="Y68" s="13">
        <f t="shared" si="5"/>
        <v>-1000</v>
      </c>
    </row>
    <row r="69" spans="1:25" ht="13.5">
      <c r="A69" s="5">
        <v>64</v>
      </c>
      <c r="B69" s="4"/>
      <c r="C69" s="4"/>
      <c r="D69" s="4"/>
      <c r="E69" s="4"/>
      <c r="F69" s="4"/>
      <c r="G69" s="6"/>
      <c r="H69" s="6"/>
      <c r="I69" s="11">
        <f t="shared" si="19"/>
        <v>110</v>
      </c>
      <c r="J69" s="11">
        <f t="shared" si="20"/>
        <v>3</v>
      </c>
      <c r="K69" s="1">
        <f t="shared" si="21"/>
        <v>110</v>
      </c>
      <c r="L69" s="1">
        <f t="shared" si="22"/>
        <v>3</v>
      </c>
      <c r="M69" s="8"/>
      <c r="N69" s="8"/>
      <c r="O69" s="8"/>
      <c r="P69" s="12">
        <f t="shared" si="23"/>
        <v>0</v>
      </c>
      <c r="Q69" s="8"/>
      <c r="R69" s="8"/>
      <c r="S69" s="8"/>
      <c r="T69" s="8"/>
      <c r="U69" s="12">
        <f t="shared" si="24"/>
        <v>0</v>
      </c>
      <c r="V69" s="12">
        <f t="shared" si="25"/>
        <v>0</v>
      </c>
      <c r="W69" s="13">
        <f t="shared" si="3"/>
        <v>-1000</v>
      </c>
      <c r="X69" s="13">
        <f t="shared" si="4"/>
        <v>-1000</v>
      </c>
      <c r="Y69" s="13">
        <f t="shared" si="5"/>
        <v>-1000</v>
      </c>
    </row>
    <row r="70" spans="1:25" ht="13.5">
      <c r="A70" s="5">
        <v>65</v>
      </c>
      <c r="B70" s="4"/>
      <c r="C70" s="4"/>
      <c r="D70" s="4"/>
      <c r="E70" s="4"/>
      <c r="F70" s="4"/>
      <c r="G70" s="6"/>
      <c r="H70" s="6"/>
      <c r="I70" s="11">
        <f t="shared" si="19"/>
        <v>110</v>
      </c>
      <c r="J70" s="11">
        <f t="shared" si="20"/>
        <v>3</v>
      </c>
      <c r="K70" s="1">
        <f t="shared" si="21"/>
        <v>110</v>
      </c>
      <c r="L70" s="1">
        <f t="shared" si="22"/>
        <v>3</v>
      </c>
      <c r="M70" s="8"/>
      <c r="N70" s="8"/>
      <c r="O70" s="8"/>
      <c r="P70" s="12">
        <f t="shared" si="23"/>
        <v>0</v>
      </c>
      <c r="Q70" s="8"/>
      <c r="R70" s="8"/>
      <c r="S70" s="8"/>
      <c r="T70" s="8"/>
      <c r="U70" s="12">
        <f t="shared" si="24"/>
        <v>0</v>
      </c>
      <c r="V70" s="12">
        <f t="shared" si="25"/>
        <v>0</v>
      </c>
      <c r="W70" s="13">
        <f t="shared" si="3"/>
        <v>-1000</v>
      </c>
      <c r="X70" s="13">
        <f t="shared" si="4"/>
        <v>-1000</v>
      </c>
      <c r="Y70" s="13">
        <f t="shared" si="5"/>
        <v>-1000</v>
      </c>
    </row>
    <row r="71" spans="1:25" ht="13.5">
      <c r="A71" s="5">
        <v>66</v>
      </c>
      <c r="B71" s="4"/>
      <c r="C71" s="4"/>
      <c r="D71" s="4"/>
      <c r="E71" s="4"/>
      <c r="F71" s="4"/>
      <c r="G71" s="6"/>
      <c r="H71" s="6"/>
      <c r="I71" s="11">
        <f t="shared" si="19"/>
        <v>110</v>
      </c>
      <c r="J71" s="11">
        <f t="shared" si="20"/>
        <v>3</v>
      </c>
      <c r="K71" s="1">
        <f t="shared" si="21"/>
        <v>110</v>
      </c>
      <c r="L71" s="1">
        <f t="shared" si="22"/>
        <v>3</v>
      </c>
      <c r="M71" s="8"/>
      <c r="N71" s="8"/>
      <c r="O71" s="8"/>
      <c r="P71" s="12">
        <f t="shared" si="23"/>
        <v>0</v>
      </c>
      <c r="Q71" s="8"/>
      <c r="R71" s="8"/>
      <c r="S71" s="8"/>
      <c r="T71" s="8"/>
      <c r="U71" s="12">
        <f t="shared" si="24"/>
        <v>0</v>
      </c>
      <c r="V71" s="12">
        <f t="shared" si="25"/>
        <v>0</v>
      </c>
      <c r="W71" s="13">
        <f>IF(AND(B71=1,OR(F71="",F71="主任")),P71,-1000)</f>
        <v>-1000</v>
      </c>
      <c r="X71" s="13">
        <f>IF(AND(B71=2,OR(F71="主任",F71="")),P71,-1000)</f>
        <v>-1000</v>
      </c>
      <c r="Y71" s="13">
        <f>IF(OR(F71="主任",F71=""),-1000,P71)</f>
        <v>-1000</v>
      </c>
    </row>
    <row r="72" spans="1:25" ht="13.5">
      <c r="A72" s="5">
        <v>67</v>
      </c>
      <c r="B72" s="4"/>
      <c r="C72" s="4"/>
      <c r="D72" s="4"/>
      <c r="E72" s="4"/>
      <c r="F72" s="4"/>
      <c r="G72" s="6"/>
      <c r="H72" s="6"/>
      <c r="I72" s="11">
        <f t="shared" si="19"/>
        <v>110</v>
      </c>
      <c r="J72" s="11">
        <f t="shared" si="20"/>
        <v>3</v>
      </c>
      <c r="K72" s="1">
        <f t="shared" si="21"/>
        <v>110</v>
      </c>
      <c r="L72" s="1">
        <f t="shared" si="22"/>
        <v>3</v>
      </c>
      <c r="M72" s="8"/>
      <c r="N72" s="8"/>
      <c r="O72" s="8"/>
      <c r="P72" s="12">
        <f t="shared" si="23"/>
        <v>0</v>
      </c>
      <c r="Q72" s="8"/>
      <c r="R72" s="8"/>
      <c r="S72" s="8"/>
      <c r="T72" s="8"/>
      <c r="U72" s="12">
        <f t="shared" si="24"/>
        <v>0</v>
      </c>
      <c r="V72" s="12">
        <f t="shared" si="25"/>
        <v>0</v>
      </c>
      <c r="W72" s="13">
        <f>IF(AND(B72=1,OR(F72="",F72="主任")),P72,-1000)</f>
        <v>-1000</v>
      </c>
      <c r="X72" s="13">
        <f>IF(AND(B72=2,OR(F72="主任",F72="")),P72,-1000)</f>
        <v>-1000</v>
      </c>
      <c r="Y72" s="13">
        <f>IF(OR(F72="主任",F72=""),-1000,P72)</f>
        <v>-1000</v>
      </c>
    </row>
    <row r="73" spans="1:25" ht="13.5">
      <c r="A73" s="5">
        <v>68</v>
      </c>
      <c r="B73" s="4"/>
      <c r="C73" s="4"/>
      <c r="D73" s="4"/>
      <c r="E73" s="4"/>
      <c r="F73" s="4"/>
      <c r="G73" s="6"/>
      <c r="H73" s="6"/>
      <c r="I73" s="11">
        <f t="shared" si="19"/>
        <v>110</v>
      </c>
      <c r="J73" s="11">
        <f t="shared" si="20"/>
        <v>3</v>
      </c>
      <c r="K73" s="1">
        <f t="shared" si="21"/>
        <v>110</v>
      </c>
      <c r="L73" s="1">
        <f t="shared" si="22"/>
        <v>3</v>
      </c>
      <c r="M73" s="8"/>
      <c r="N73" s="8"/>
      <c r="O73" s="8"/>
      <c r="P73" s="12">
        <f t="shared" si="23"/>
        <v>0</v>
      </c>
      <c r="Q73" s="8"/>
      <c r="R73" s="8"/>
      <c r="S73" s="8"/>
      <c r="T73" s="8"/>
      <c r="U73" s="12">
        <f t="shared" si="24"/>
        <v>0</v>
      </c>
      <c r="V73" s="12">
        <f t="shared" si="25"/>
        <v>0</v>
      </c>
      <c r="W73" s="13">
        <f>IF(AND(B73=1,OR(F73="",F73="主任")),P73,-1000)</f>
        <v>-1000</v>
      </c>
      <c r="X73" s="13">
        <f>IF(AND(B73=2,OR(F73="主任",F73="")),P73,-1000)</f>
        <v>-1000</v>
      </c>
      <c r="Y73" s="13">
        <f>IF(OR(F73="主任",F73=""),-1000,P73)</f>
        <v>-1000</v>
      </c>
    </row>
    <row r="74" spans="1:25" ht="13.5">
      <c r="A74" s="5">
        <v>69</v>
      </c>
      <c r="B74" s="4"/>
      <c r="C74" s="4"/>
      <c r="D74" s="4"/>
      <c r="E74" s="4"/>
      <c r="F74" s="4"/>
      <c r="G74" s="6"/>
      <c r="H74" s="6"/>
      <c r="I74" s="11">
        <f t="shared" si="19"/>
        <v>110</v>
      </c>
      <c r="J74" s="11">
        <f t="shared" si="20"/>
        <v>3</v>
      </c>
      <c r="K74" s="1">
        <f t="shared" si="21"/>
        <v>110</v>
      </c>
      <c r="L74" s="1">
        <f t="shared" si="22"/>
        <v>3</v>
      </c>
      <c r="M74" s="8"/>
      <c r="N74" s="8"/>
      <c r="O74" s="8"/>
      <c r="P74" s="12">
        <f t="shared" si="23"/>
        <v>0</v>
      </c>
      <c r="Q74" s="8"/>
      <c r="R74" s="8"/>
      <c r="S74" s="8"/>
      <c r="T74" s="8"/>
      <c r="U74" s="12">
        <f t="shared" si="24"/>
        <v>0</v>
      </c>
      <c r="V74" s="12">
        <f t="shared" si="25"/>
        <v>0</v>
      </c>
      <c r="W74" s="13">
        <f>IF(AND(B74=1,OR(F74="",F74="主任")),P74,-1000)</f>
        <v>-1000</v>
      </c>
      <c r="X74" s="13">
        <f>IF(AND(B74=2,OR(F74="主任",F74="")),P74,-1000)</f>
        <v>-1000</v>
      </c>
      <c r="Y74" s="13">
        <f>IF(OR(F74="主任",F74=""),-1000,P74)</f>
        <v>-1000</v>
      </c>
    </row>
    <row r="75" spans="1:25" ht="13.5">
      <c r="A75" s="5">
        <v>70</v>
      </c>
      <c r="B75" s="4"/>
      <c r="C75" s="4"/>
      <c r="D75" s="4"/>
      <c r="E75" s="4"/>
      <c r="F75" s="4"/>
      <c r="G75" s="6"/>
      <c r="H75" s="6"/>
      <c r="I75" s="11">
        <f t="shared" si="19"/>
        <v>110</v>
      </c>
      <c r="J75" s="11">
        <f t="shared" si="20"/>
        <v>3</v>
      </c>
      <c r="K75" s="1">
        <f t="shared" si="21"/>
        <v>110</v>
      </c>
      <c r="L75" s="1">
        <f t="shared" si="22"/>
        <v>3</v>
      </c>
      <c r="M75" s="8"/>
      <c r="N75" s="8"/>
      <c r="O75" s="8"/>
      <c r="P75" s="12">
        <f t="shared" si="23"/>
        <v>0</v>
      </c>
      <c r="Q75" s="8"/>
      <c r="R75" s="8"/>
      <c r="S75" s="8"/>
      <c r="T75" s="8"/>
      <c r="U75" s="12">
        <f t="shared" si="24"/>
        <v>0</v>
      </c>
      <c r="V75" s="12">
        <f t="shared" si="25"/>
        <v>0</v>
      </c>
      <c r="W75" s="13">
        <f>IF(AND(B75=1,OR(F75="",F75="主任")),P75,-1000)</f>
        <v>-1000</v>
      </c>
      <c r="X75" s="13">
        <f>IF(AND(B75=2,OR(F75="主任",F75="")),P75,-1000)</f>
        <v>-1000</v>
      </c>
      <c r="Y75" s="13">
        <f>IF(OR(F75="主任",F75=""),-1000,P75)</f>
        <v>-1000</v>
      </c>
    </row>
  </sheetData>
  <sheetProtection/>
  <mergeCells count="15">
    <mergeCell ref="W4:Y4"/>
    <mergeCell ref="A1:AE1"/>
    <mergeCell ref="V4:V5"/>
    <mergeCell ref="A3:B3"/>
    <mergeCell ref="M4:P4"/>
    <mergeCell ref="Q4:U4"/>
    <mergeCell ref="A4:A5"/>
    <mergeCell ref="F4:F5"/>
    <mergeCell ref="D4:D5"/>
    <mergeCell ref="C4:C5"/>
    <mergeCell ref="G4:G5"/>
    <mergeCell ref="H4:H5"/>
    <mergeCell ref="E4:E5"/>
    <mergeCell ref="I4:J4"/>
    <mergeCell ref="K4:L4"/>
  </mergeCells>
  <printOptions/>
  <pageMargins left="0.1968503937007874" right="0.1968503937007874" top="0.3937007874015748" bottom="0.1968503937007874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</dc:creator>
  <cp:keywords/>
  <dc:description/>
  <cp:lastModifiedBy>Owner</cp:lastModifiedBy>
  <cp:lastPrinted>2010-03-18T01:24:33Z</cp:lastPrinted>
  <dcterms:created xsi:type="dcterms:W3CDTF">2008-10-24T07:50:47Z</dcterms:created>
  <dcterms:modified xsi:type="dcterms:W3CDTF">2010-04-18T23:52:27Z</dcterms:modified>
  <cp:category/>
  <cp:version/>
  <cp:contentType/>
  <cp:contentStatus/>
</cp:coreProperties>
</file>